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254.6\kizai\財政\財政状況資料\県公表\"/>
    </mc:Choice>
  </mc:AlternateContent>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62913"/>
</workbook>
</file>

<file path=xl/calcChain.xml><?xml version="1.0" encoding="utf-8"?>
<calcChain xmlns="http://schemas.openxmlformats.org/spreadsheetml/2006/main">
  <c r="AO35"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O35" i="9"/>
  <c r="BE35" i="9"/>
  <c r="BE34"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c r="AM34" i="9"/>
  <c r="AM35" i="9" s="1"/>
  <c r="BW34" i="9" l="1"/>
  <c r="BW35" i="9" s="1"/>
  <c r="BW36" i="9" s="1"/>
  <c r="BW37" i="9" s="1"/>
  <c r="BW38" i="9" s="1"/>
  <c r="BW39" i="9" s="1"/>
  <c r="BW40" i="9" s="1"/>
  <c r="BW41" i="9" s="1"/>
  <c r="BW42" i="9" s="1"/>
  <c r="BW43" i="9" s="1"/>
  <c r="CO34" i="9"/>
</calcChain>
</file>

<file path=xl/sharedStrings.xml><?xml version="1.0" encoding="utf-8"?>
<sst xmlns="http://schemas.openxmlformats.org/spreadsheetml/2006/main" count="1079" uniqueCount="554">
  <si>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</si>
  <si>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</si>
  <si>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</si>
  <si>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</si>
  <si>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</si>
  <si>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</si>
  <si>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</si>
  <si>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</si>
  <si>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</si>
  <si>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</si>
  <si>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</si>
  <si>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</si>
  <si>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</si>
  <si>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</si>
  <si>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</si>
  <si>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</si>
  <si>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</si>
  <si>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</si>
  <si>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</si>
  <si>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</si>
  <si>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</si>
  <si>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</si>
  <si>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</si>
  <si>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</si>
  <si>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</si>
  <si>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</si>
  <si>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</si>
  <si>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</si>
  <si>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</si>
  <si>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</si>
  <si>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</si>
  <si>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</si>
  <si>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</si>
  <si>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</si>
  <si>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</si>
  <si>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</si>
  <si>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</si>
  <si>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</si>
  <si>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</si>
  <si>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</si>
  <si>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</si>
  <si>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</si>
  <si>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</si>
  <si>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</si>
  <si>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</si>
  <si>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</si>
  <si>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</si>
  <si>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</si>
  <si>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</si>
  <si>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</si>
  <si>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</si>
  <si>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</si>
  <si>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</si>
  <si>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</si>
  <si>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</si>
  <si>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</si>
  <si>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</si>
  <si>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</si>
  <si>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</si>
  <si>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</si>
  <si>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</si>
  <si>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</si>
  <si>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</si>
  <si>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</si>
  <si>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</si>
  <si>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</si>
  <si>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</si>
  <si>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</si>
  <si>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</si>
  <si>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</si>
  <si>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</si>
  <si>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</si>
  <si>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</si>
  <si>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</si>
  <si>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</si>
  <si>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</si>
  <si>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</si>
  <si>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</si>
  <si>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</si>
  <si>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</si>
  <si>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</si>
  <si>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</si>
  <si>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糸田町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</si>
  <si>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</si>
  <si>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</si>
  <si>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</si>
  <si>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</si>
  <si>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</si>
  <si>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</si>
  <si>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</si>
  <si>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</si>
  <si>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</si>
  <si>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</si>
  <si>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</si>
  <si>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</si>
  <si>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</si>
  <si>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</si>
  <si>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</si>
  <si>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</si>
  <si>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</si>
  <si>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</si>
  <si>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</si>
  <si>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</si>
  <si>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</si>
  <si>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</si>
  <si>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</si>
  <si>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</si>
  <si>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</si>
  <si>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</si>
  <si>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</si>
  <si>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</si>
  <si>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</si>
  <si>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</si>
  <si>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</si>
  <si>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</si>
  <si>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</si>
  <si>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</si>
  <si>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</si>
  <si>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</si>
  <si>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</si>
  <si>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</si>
  <si>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</si>
  <si>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</si>
  <si>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</si>
  <si>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</si>
  <si>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</si>
  <si>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</si>
  <si>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</si>
  <si>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</si>
  <si>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</si>
  <si>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</si>
  <si>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</si>
  <si>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</si>
  <si>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</si>
  <si>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</si>
  <si>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</si>
  <si>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</si>
  <si>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</si>
  <si>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</si>
  <si>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</si>
  <si>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</si>
  <si>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</si>
  <si>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</si>
  <si>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</si>
  <si>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</si>
  <si>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</si>
  <si>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</si>
  <si>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</si>
  <si>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</si>
  <si>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</si>
  <si>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</si>
  <si>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</si>
  <si>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</si>
  <si>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</si>
  <si>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</si>
  <si>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</si>
  <si>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</si>
  <si>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</si>
  <si>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</si>
  <si>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</si>
  <si>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</si>
  <si>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</si>
  <si>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</si>
  <si>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</si>
  <si>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</si>
  <si>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</si>
  <si>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</si>
  <si>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</si>
  <si>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</si>
  <si>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</si>
  <si>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</si>
  <si>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</si>
  <si>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</si>
  <si>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</si>
  <si>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</si>
  <si>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</si>
  <si>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</si>
  <si>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</si>
  <si>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</si>
  <si>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</si>
  <si>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</si>
  <si>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</si>
  <si>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</si>
  <si>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</si>
  <si>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</si>
  <si>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</si>
  <si>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</si>
  <si>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</si>
  <si>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</si>
  <si>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</si>
  <si>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</si>
  <si>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</si>
  <si>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</si>
  <si>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</si>
  <si>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</si>
  <si>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福岡県糸田町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</si>
  <si>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</si>
  <si>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</si>
  <si>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</si>
  <si>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</si>
  <si>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</si>
  <si>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</si>
  <si>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</si>
  <si>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</si>
  <si>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</si>
  <si>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</si>
  <si>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</si>
  <si>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</si>
  <si>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</si>
  <si>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</si>
  <si>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</si>
  <si>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</si>
  <si>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</si>
  <si>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</si>
  <si>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</si>
  <si>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</si>
  <si>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</si>
  <si>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</si>
  <si>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</si>
  <si>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</si>
  <si>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</si>
  <si>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</si>
  <si>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</si>
  <si>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</si>
  <si>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</si>
  <si>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</si>
  <si>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</si>
  <si>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</si>
  <si>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</si>
  <si>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</si>
  <si>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</si>
  <si>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</si>
  <si>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</si>
  <si>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</si>
  <si>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</si>
  <si>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</si>
  <si>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</si>
  <si>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</si>
  <si>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</si>
  <si>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</si>
  <si>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</si>
  <si>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</si>
  <si>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</si>
  <si>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</si>
  <si>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</si>
  <si>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</si>
  <si>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</si>
  <si>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</si>
  <si>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</si>
  <si>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</si>
  <si>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</si>
  <si>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</si>
  <si>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</si>
  <si>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</si>
  <si>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</si>
  <si>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</si>
  <si>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</si>
  <si>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</si>
  <si>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</si>
  <si>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</si>
  <si>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</si>
  <si>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</si>
  <si>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</si>
  <si>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</si>
  <si>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</si>
  <si>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</si>
  <si>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</si>
  <si>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</si>
  <si>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</si>
  <si>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</si>
  <si>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</si>
  <si>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</si>
  <si>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</si>
  <si>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</si>
  <si>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</si>
  <si>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</si>
  <si>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</si>
  <si>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</si>
  <si>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</si>
  <si>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</si>
  <si>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</si>
  <si>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</si>
  <si>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</si>
  <si>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</si>
  <si>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</si>
  <si>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</si>
  <si>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</si>
  <si>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</si>
  <si>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</si>
  <si>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</si>
  <si>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</si>
  <si>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</si>
  <si>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</si>
  <si>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</si>
  <si>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</si>
  <si>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</si>
  <si>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</si>
  <si>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</si>
  <si>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</si>
  <si>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</si>
  <si>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</si>
  <si>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</si>
  <si>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</si>
  <si>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</si>
  <si>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</si>
  <si>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</si>
  <si>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</si>
  <si>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</si>
  <si>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</si>
  <si>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</si>
  <si>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</si>
  <si>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</si>
  <si>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</si>
  <si>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</si>
  <si>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</si>
  <si>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</si>
  <si>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</si>
  <si>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</si>
  <si>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</si>
  <si>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</si>
  <si>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</si>
  <si>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</si>
  <si>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</si>
  <si>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</si>
  <si>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</si>
  <si>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</si>
  <si>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</si>
  <si>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</si>
  <si>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</si>
  <si>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</si>
  <si>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</si>
  <si>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</si>
  <si>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</si>
  <si>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</si>
  <si>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</si>
  <si>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</si>
  <si>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</si>
  <si>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</si>
  <si>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</si>
  <si>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</si>
  <si>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</si>
  <si>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</si>
  <si>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</si>
  <si>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</si>
  <si>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福岡県糸田町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</si>
  <si>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</si>
  <si>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</si>
  <si>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</si>
  <si>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</si>
  <si>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</si>
  <si>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</si>
  <si>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</si>
  <si>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</si>
  <si>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</si>
  <si>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</si>
  <si>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</si>
  <si>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</si>
  <si>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</si>
  <si>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</si>
  <si>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</si>
  <si>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</si>
  <si>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</si>
  <si>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</si>
  <si>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</si>
  <si>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</si>
  <si>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</si>
  <si>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学校給食センター事業特別会計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</si>
  <si>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</si>
  <si>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</si>
  <si>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</si>
  <si>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</si>
  <si>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</si>
  <si>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</si>
  <si>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</si>
  <si>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</si>
  <si>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</si>
  <si>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</si>
  <si>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</si>
  <si>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</si>
  <si>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</si>
  <si>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</si>
  <si>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後期高齢者医療事業特別会計</t>
    <phoneticPr fontId="5"/>
  </si>
  <si>
    <t>上水道事業特別会計</t>
    <phoneticPr fontId="5"/>
  </si>
  <si>
    <t>法適用企業</t>
    <phoneticPr fontId="5"/>
  </si>
  <si>
    <t>町立緑ヶ丘病院事業特別会計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</si>
  <si>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</si>
  <si>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</si>
  <si>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</si>
  <si>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</si>
  <si>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</si>
  <si>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</si>
  <si>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</si>
  <si>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</si>
  <si>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</si>
  <si>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</si>
  <si>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</si>
  <si>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</si>
  <si>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</si>
  <si>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</si>
  <si>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</si>
  <si>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</si>
  <si>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</si>
  <si>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</si>
  <si>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</si>
  <si>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</si>
  <si>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</si>
  <si>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</si>
  <si>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</si>
  <si>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</si>
  <si>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</si>
  <si>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</si>
  <si>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</si>
  <si>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</si>
  <si>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</si>
  <si>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</si>
  <si>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</si>
  <si>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</si>
  <si>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</si>
  <si>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</si>
  <si>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</si>
  <si>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</si>
  <si>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</si>
  <si>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</si>
  <si>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</si>
  <si>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</si>
  <si>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</si>
  <si>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</si>
  <si>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</si>
  <si>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</si>
  <si>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</si>
  <si>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</si>
  <si>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</si>
  <si>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</si>
  <si>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</si>
  <si>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</si>
  <si>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</si>
  <si>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</si>
  <si>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</si>
  <si>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</si>
  <si>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</si>
  <si>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</si>
  <si>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</si>
  <si>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</si>
  <si>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</si>
  <si>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</si>
  <si>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</si>
  <si>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</si>
  <si>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</si>
  <si>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</si>
  <si>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</si>
  <si>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</si>
  <si>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</si>
  <si>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</si>
  <si>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</si>
  <si>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</si>
  <si>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</si>
  <si>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</si>
  <si>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</si>
  <si>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</si>
  <si>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</si>
  <si>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</si>
  <si>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</si>
  <si>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</si>
  <si>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</si>
  <si>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</si>
  <si>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</si>
  <si>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</si>
  <si>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</si>
  <si>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</si>
  <si>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</si>
  <si>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</si>
  <si>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</si>
  <si>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</si>
  <si>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</si>
  <si>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</si>
  <si>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</si>
  <si>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</si>
  <si>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</si>
  <si>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</si>
  <si>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</si>
  <si>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</si>
  <si>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</si>
  <si>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</si>
  <si>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</si>
  <si>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</si>
  <si>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</si>
  <si>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</si>
  <si>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</si>
  <si>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</si>
  <si>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</si>
  <si>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</si>
  <si>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</si>
  <si>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</si>
  <si>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</si>
  <si>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</si>
  <si>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</si>
  <si>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</si>
  <si>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</si>
  <si>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</si>
  <si>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</si>
  <si>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</si>
  <si>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</si>
  <si>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</si>
  <si>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</si>
  <si>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</si>
  <si>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</si>
  <si>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</si>
  <si>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</si>
  <si>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</si>
  <si>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</si>
  <si>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</si>
  <si>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</si>
  <si>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</si>
  <si>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</si>
  <si>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</si>
  <si>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</si>
  <si>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</si>
  <si>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</si>
  <si>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国民健康保険事業勘定特別会計</t>
  </si>
  <si>
    <t>▲ 8.17</t>
  </si>
  <si>
    <t>▲ 5.08</t>
  </si>
  <si>
    <t>▲ 2.86</t>
  </si>
  <si>
    <t>▲ 4.39</t>
  </si>
  <si>
    <t>▲ 4.15</t>
  </si>
  <si>
    <t>上水道事業特別会計</t>
  </si>
  <si>
    <t>一般会計</t>
  </si>
  <si>
    <t>町立緑ヶ丘病院事業特別会計</t>
  </si>
  <si>
    <t>住宅新築資金等貸付事業特別会計</t>
  </si>
  <si>
    <t>学校給食センター事業特別会計</t>
  </si>
  <si>
    <t>後期高齢者医療事業特別会計</t>
  </si>
  <si>
    <t>その他会計（赤字）</t>
  </si>
  <si>
    <t>その他会計（黒字）</t>
  </si>
  <si>
    <t>-</t>
    <phoneticPr fontId="2"/>
  </si>
  <si>
    <t>-</t>
    <phoneticPr fontId="2"/>
  </si>
  <si>
    <t>-</t>
    <phoneticPr fontId="2"/>
  </si>
  <si>
    <t>いとだ</t>
    <phoneticPr fontId="2"/>
  </si>
  <si>
    <t>-</t>
    <phoneticPr fontId="2"/>
  </si>
  <si>
    <t>-</t>
    <phoneticPr fontId="2"/>
  </si>
  <si>
    <t>-</t>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</si>
  <si>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</si>
  <si>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福岡県自治管理組合(一般会計)</t>
    <rPh sb="0" eb="3">
      <t>フクオカケン</t>
    </rPh>
    <rPh sb="3" eb="5">
      <t>ジチ</t>
    </rPh>
    <rPh sb="5" eb="7">
      <t>カンリ</t>
    </rPh>
    <rPh sb="7" eb="9">
      <t>クミアイ</t>
    </rPh>
    <rPh sb="10" eb="12">
      <t>イッパン</t>
    </rPh>
    <rPh sb="12" eb="14">
      <t>カイケイ</t>
    </rPh>
    <phoneticPr fontId="2"/>
  </si>
  <si>
    <t>福岡県田川地区消防組合(一般会計)</t>
    <rPh sb="3" eb="5">
      <t>タガワ</t>
    </rPh>
    <rPh sb="5" eb="7">
      <t>チク</t>
    </rPh>
    <rPh sb="7" eb="9">
      <t>ショウボウ</t>
    </rPh>
    <phoneticPr fontId="2"/>
  </si>
  <si>
    <t>田川地区斎場組合(一般会計)</t>
    <rPh sb="0" eb="2">
      <t>タガワ</t>
    </rPh>
    <rPh sb="2" eb="4">
      <t>チク</t>
    </rPh>
    <rPh sb="4" eb="6">
      <t>サイジョウ</t>
    </rPh>
    <rPh sb="6" eb="8">
      <t>クミアイ</t>
    </rPh>
    <phoneticPr fontId="2"/>
  </si>
  <si>
    <t>福岡県自治振興組合(一般会計)</t>
    <rPh sb="5" eb="7">
      <t>シンコウ</t>
    </rPh>
    <phoneticPr fontId="2"/>
  </si>
  <si>
    <t>福岡県自治振興組合(公文書館事業特別会計)</t>
    <rPh sb="10" eb="13">
      <t>コウブンショ</t>
    </rPh>
    <rPh sb="13" eb="14">
      <t>カン</t>
    </rPh>
    <rPh sb="14" eb="16">
      <t>ジギョウ</t>
    </rPh>
    <rPh sb="16" eb="18">
      <t>トクベツ</t>
    </rPh>
    <phoneticPr fontId="2"/>
  </si>
  <si>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2"/>
  </si>
  <si>
    <t>福岡県介護保険広域連合(介護保険事業特別会計)</t>
    <rPh sb="12" eb="14">
      <t>カイゴ</t>
    </rPh>
    <rPh sb="14" eb="16">
      <t>ホケン</t>
    </rPh>
    <rPh sb="16" eb="18">
      <t>ジギョウ</t>
    </rPh>
    <rPh sb="18" eb="20">
      <t>トクベツ</t>
    </rPh>
    <rPh sb="20" eb="22">
      <t>カイケイ</t>
    </rPh>
    <phoneticPr fontId="2"/>
  </si>
  <si>
    <t>福岡県後期高齢者医療広域連合(一般会計)</t>
    <rPh sb="3" eb="5">
      <t>コウキ</t>
    </rPh>
    <rPh sb="5" eb="8">
      <t>コウレイシャ</t>
    </rPh>
    <rPh sb="8" eb="10">
      <t>イリョウ</t>
    </rPh>
    <rPh sb="10" eb="12">
      <t>コウイキ</t>
    </rPh>
    <phoneticPr fontId="2"/>
  </si>
  <si>
    <t>下田川清掃施設組合(一般会計)</t>
    <rPh sb="0" eb="1">
      <t>シモ</t>
    </rPh>
    <rPh sb="1" eb="3">
      <t>タガワ</t>
    </rPh>
    <rPh sb="3" eb="5">
      <t>セイソウ</t>
    </rPh>
    <rPh sb="5" eb="7">
      <t>シセツ</t>
    </rPh>
    <rPh sb="7" eb="9">
      <t>クミアイ</t>
    </rPh>
    <rPh sb="10" eb="12">
      <t>イッパン</t>
    </rPh>
    <rPh sb="12" eb="14">
      <t>カイケイ</t>
    </rPh>
    <phoneticPr fontId="2"/>
  </si>
  <si>
    <t>田川地区水道企業団(田川地区水道企業団水道用水供給事業会計)</t>
    <rPh sb="10" eb="12">
      <t>タガワ</t>
    </rPh>
    <rPh sb="12" eb="14">
      <t>チク</t>
    </rPh>
    <rPh sb="14" eb="16">
      <t>スイドウ</t>
    </rPh>
    <rPh sb="16" eb="18">
      <t>キギョウ</t>
    </rPh>
    <rPh sb="18" eb="19">
      <t>ダン</t>
    </rPh>
    <rPh sb="19" eb="22">
      <t>スイドウヨウ</t>
    </rPh>
    <rPh sb="22" eb="23">
      <t>ミズ</t>
    </rPh>
    <rPh sb="23" eb="25">
      <t>キョウキュウ</t>
    </rPh>
    <rPh sb="25" eb="27">
      <t>ジギョウ</t>
    </rPh>
    <rPh sb="27" eb="29">
      <t>カイケイ</t>
    </rPh>
    <phoneticPr fontId="2"/>
  </si>
  <si>
    <t>-</t>
    <phoneticPr fontId="2"/>
  </si>
  <si>
    <t>福岡県市町村消防団員等公務災害補償組合(一般会計)</t>
    <rPh sb="0" eb="3">
      <t>フクオカケン</t>
    </rPh>
    <rPh sb="3" eb="6">
      <t>シチョウソン</t>
    </rPh>
    <rPh sb="6" eb="8">
      <t>ショウボウ</t>
    </rPh>
    <rPh sb="8" eb="10">
      <t>ダンイン</t>
    </rPh>
    <rPh sb="10" eb="11">
      <t>トウ</t>
    </rPh>
    <rPh sb="11" eb="13">
      <t>コウム</t>
    </rPh>
    <rPh sb="13" eb="15">
      <t>サイガイ</t>
    </rPh>
    <rPh sb="15" eb="17">
      <t>ホショウ</t>
    </rPh>
    <rPh sb="17" eb="19">
      <t>クミアイ</t>
    </rPh>
    <rPh sb="20" eb="22">
      <t>イッパン</t>
    </rPh>
    <rPh sb="22" eb="24">
      <t>カイケイ</t>
    </rPh>
    <phoneticPr fontId="2"/>
  </si>
  <si>
    <t>福岡県市町村職員退職手当組合(基金特別会計)</t>
    <rPh sb="0" eb="3">
      <t>フクオカケン</t>
    </rPh>
    <rPh sb="15" eb="17">
      <t>キキン</t>
    </rPh>
    <rPh sb="17" eb="19">
      <t>トクベツ</t>
    </rPh>
    <phoneticPr fontId="2"/>
  </si>
  <si>
    <t>福岡県後期高齢者医療広域連合(後期高齢者医療特別会計)</t>
    <rPh sb="15" eb="17">
      <t>コウキ</t>
    </rPh>
    <rPh sb="17" eb="20">
      <t>コウレイシャ</t>
    </rPh>
    <rPh sb="20" eb="22">
      <t>イリョウ</t>
    </rPh>
    <rPh sb="22" eb="24">
      <t>トクベツ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</si>
</sst>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70254</c:v>
                </c:pt>
                <c:pt idx="1">
                  <c:v>89245</c:v>
                </c:pt>
                <c:pt idx="2">
                  <c:v>92021</c:v>
                </c:pt>
                <c:pt idx="3">
                  <c:v>94828</c:v>
                </c:pt>
                <c:pt idx="4">
                  <c:v>119674</c:v>
                </c:pt>
              </c:numCache>
            </c:numRef>
          </c:val>
          <c:smooth val="0"/>
          <c:extLst>
            <c:ext xmlns:c16="http://schemas.microsoft.com/office/drawing/2014/chart" uri="{C3380CC4-5D6E-409C-BE32-E72D297353CC}">
              <c16:uniqueId val="{00000000-F724-45B6-A22B-B4FC207FE08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61514</c:v>
                </c:pt>
                <c:pt idx="1">
                  <c:v>131535</c:v>
                </c:pt>
                <c:pt idx="2">
                  <c:v>11961</c:v>
                </c:pt>
                <c:pt idx="3">
                  <c:v>11184</c:v>
                </c:pt>
                <c:pt idx="4">
                  <c:v>46246</c:v>
                </c:pt>
              </c:numCache>
            </c:numRef>
          </c:val>
          <c:smooth val="0"/>
          <c:extLst>
            <c:ext xmlns:c16="http://schemas.microsoft.com/office/drawing/2014/chart" uri="{C3380CC4-5D6E-409C-BE32-E72D297353CC}">
              <c16:uniqueId val="{00000001-F724-45B6-A22B-B4FC207FE081}"/>
            </c:ext>
          </c:extLst>
        </c:ser>
        <c:dLbls>
          <c:showLegendKey val="0"/>
          <c:showVal val="0"/>
          <c:showCatName val="0"/>
          <c:showSerName val="0"/>
          <c:showPercent val="0"/>
          <c:showBubbleSize val="0"/>
        </c:dLbls>
        <c:marker val="1"/>
        <c:smooth val="0"/>
        <c:axId val="98933376"/>
        <c:axId val="116806400"/>
      </c:lineChart>
      <c:catAx>
        <c:axId val="989333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806400"/>
        <c:crosses val="autoZero"/>
        <c:auto val="1"/>
        <c:lblAlgn val="ctr"/>
        <c:lblOffset val="100"/>
        <c:tickLblSkip val="1"/>
        <c:tickMarkSkip val="1"/>
        <c:noMultiLvlLbl val="0"/>
      </c:catAx>
      <c:valAx>
        <c:axId val="11680640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9333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04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16.440000000000001</c:v>
                </c:pt>
                <c:pt idx="1">
                  <c:v>14.62</c:v>
                </c:pt>
                <c:pt idx="2">
                  <c:v>16.79</c:v>
                </c:pt>
                <c:pt idx="3">
                  <c:v>17.75</c:v>
                </c:pt>
                <c:pt idx="4">
                  <c:v>18.14</c:v>
                </c:pt>
              </c:numCache>
            </c:numRef>
          </c:val>
          <c:extLst>
            <c:ext xmlns:c16="http://schemas.microsoft.com/office/drawing/2014/chart" uri="{C3380CC4-5D6E-409C-BE32-E72D297353CC}">
              <c16:uniqueId val="{00000000-4927-4F5B-B96F-FB81FAF581E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10.41</c:v>
                </c:pt>
                <c:pt idx="1">
                  <c:v>19.21</c:v>
                </c:pt>
                <c:pt idx="2">
                  <c:v>31.35</c:v>
                </c:pt>
                <c:pt idx="3">
                  <c:v>46.55</c:v>
                </c:pt>
                <c:pt idx="4">
                  <c:v>51.26</c:v>
                </c:pt>
              </c:numCache>
            </c:numRef>
          </c:val>
          <c:extLst>
            <c:ext xmlns:c16="http://schemas.microsoft.com/office/drawing/2014/chart" uri="{C3380CC4-5D6E-409C-BE32-E72D297353CC}">
              <c16:uniqueId val="{00000001-4927-4F5B-B96F-FB81FAF581E5}"/>
            </c:ext>
          </c:extLst>
        </c:ser>
        <c:dLbls>
          <c:showLegendKey val="0"/>
          <c:showVal val="0"/>
          <c:showCatName val="0"/>
          <c:showSerName val="0"/>
          <c:showPercent val="0"/>
          <c:showBubbleSize val="0"/>
        </c:dLbls>
        <c:gapWidth val="250"/>
        <c:overlap val="100"/>
        <c:axId val="118560640"/>
        <c:axId val="1185669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3.61</c:v>
                </c:pt>
                <c:pt idx="1">
                  <c:v>8.11</c:v>
                </c:pt>
                <c:pt idx="2">
                  <c:v>13.84</c:v>
                </c:pt>
                <c:pt idx="3">
                  <c:v>15.31</c:v>
                </c:pt>
                <c:pt idx="4">
                  <c:v>5.85</c:v>
                </c:pt>
              </c:numCache>
            </c:numRef>
          </c:val>
          <c:smooth val="0"/>
          <c:extLst>
            <c:ext xmlns:c16="http://schemas.microsoft.com/office/drawing/2014/chart" uri="{C3380CC4-5D6E-409C-BE32-E72D297353CC}">
              <c16:uniqueId val="{00000002-4927-4F5B-B96F-FB81FAF581E5}"/>
            </c:ext>
          </c:extLst>
        </c:ser>
        <c:dLbls>
          <c:showLegendKey val="0"/>
          <c:showVal val="0"/>
          <c:showCatName val="0"/>
          <c:showSerName val="0"/>
          <c:showPercent val="0"/>
          <c:showBubbleSize val="0"/>
        </c:dLbls>
        <c:marker val="1"/>
        <c:smooth val="0"/>
        <c:axId val="118560640"/>
        <c:axId val="118566912"/>
      </c:lineChart>
      <c:catAx>
        <c:axId val="118560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8566912"/>
        <c:crosses val="autoZero"/>
        <c:auto val="1"/>
        <c:lblAlgn val="ctr"/>
        <c:lblOffset val="100"/>
        <c:tickLblSkip val="1"/>
        <c:tickMarkSkip val="1"/>
        <c:noMultiLvlLbl val="0"/>
      </c:catAx>
      <c:valAx>
        <c:axId val="118566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560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1.32</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ABF-4C87-8F7E-D937DC759EA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ABF-4C87-8F7E-D937DC759EA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ABF-4C87-8F7E-D937DC759EA2}"/>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0.05</c:v>
                </c:pt>
                <c:pt idx="2">
                  <c:v>#N/A</c:v>
                </c:pt>
                <c:pt idx="3">
                  <c:v>0.04</c:v>
                </c:pt>
                <c:pt idx="4">
                  <c:v>#N/A</c:v>
                </c:pt>
                <c:pt idx="5">
                  <c:v>0.03</c:v>
                </c:pt>
                <c:pt idx="6">
                  <c:v>#N/A</c:v>
                </c:pt>
                <c:pt idx="7">
                  <c:v>0.05</c:v>
                </c:pt>
                <c:pt idx="8">
                  <c:v>#N/A</c:v>
                </c:pt>
                <c:pt idx="9">
                  <c:v>0.05</c:v>
                </c:pt>
              </c:numCache>
            </c:numRef>
          </c:val>
          <c:extLst>
            <c:ext xmlns:c16="http://schemas.microsoft.com/office/drawing/2014/chart" uri="{C3380CC4-5D6E-409C-BE32-E72D297353CC}">
              <c16:uniqueId val="{00000003-9ABF-4C87-8F7E-D937DC759EA2}"/>
            </c:ext>
          </c:extLst>
        </c:ser>
        <c:ser>
          <c:idx val="4"/>
          <c:order val="4"/>
          <c:tx>
            <c:strRef>
              <c:f>データシート!$A$31</c:f>
              <c:strCache>
                <c:ptCount val="1"/>
                <c:pt idx="0">
                  <c:v>学校給食センター事業特別会計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0.05</c:v>
                </c:pt>
                <c:pt idx="8">
                  <c:v>#N/A</c:v>
                </c:pt>
                <c:pt idx="9">
                  <c:v>0.14000000000000001</c:v>
                </c:pt>
              </c:numCache>
            </c:numRef>
          </c:val>
          <c:extLst>
            <c:ext xmlns:c16="http://schemas.microsoft.com/office/drawing/2014/chart" uri="{C3380CC4-5D6E-409C-BE32-E72D297353CC}">
              <c16:uniqueId val="{00000004-9ABF-4C87-8F7E-D937DC759EA2}"/>
            </c:ext>
          </c:extLst>
        </c:ser>
        <c:ser>
          <c:idx val="5"/>
          <c:order val="5"/>
          <c:tx>
            <c:strRef>
              <c:f>データシート!$A$32</c:f>
              <c:strCache>
                <c:ptCount val="1"/>
                <c:pt idx="0">
                  <c:v>住宅新築資金等貸付事業特別会計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1.02</c:v>
                </c:pt>
                <c:pt idx="2">
                  <c:v>#N/A</c:v>
                </c:pt>
                <c:pt idx="3">
                  <c:v>0.76</c:v>
                </c:pt>
                <c:pt idx="4">
                  <c:v>#N/A</c:v>
                </c:pt>
                <c:pt idx="5">
                  <c:v>0.61</c:v>
                </c:pt>
                <c:pt idx="6">
                  <c:v>#N/A</c:v>
                </c:pt>
                <c:pt idx="7">
                  <c:v>0.94</c:v>
                </c:pt>
                <c:pt idx="8">
                  <c:v>#N/A</c:v>
                </c:pt>
                <c:pt idx="9">
                  <c:v>1.3</c:v>
                </c:pt>
              </c:numCache>
            </c:numRef>
          </c:val>
          <c:extLst>
            <c:ext xmlns:c16="http://schemas.microsoft.com/office/drawing/2014/chart" uri="{C3380CC4-5D6E-409C-BE32-E72D297353CC}">
              <c16:uniqueId val="{00000005-9ABF-4C87-8F7E-D937DC759EA2}"/>
            </c:ext>
          </c:extLst>
        </c:ser>
        <c:ser>
          <c:idx val="6"/>
          <c:order val="6"/>
          <c:tx>
            <c:strRef>
              <c:f>データシート!$A$33</c:f>
              <c:strCache>
                <c:ptCount val="1"/>
                <c:pt idx="0">
                  <c:v>町立緑ヶ丘病院事業特別会計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5.81</c:v>
                </c:pt>
                <c:pt idx="2">
                  <c:v>#N/A</c:v>
                </c:pt>
                <c:pt idx="3">
                  <c:v>5.51</c:v>
                </c:pt>
                <c:pt idx="4">
                  <c:v>#N/A</c:v>
                </c:pt>
                <c:pt idx="5">
                  <c:v>5.69</c:v>
                </c:pt>
                <c:pt idx="6">
                  <c:v>#N/A</c:v>
                </c:pt>
                <c:pt idx="7">
                  <c:v>4.6900000000000004</c:v>
                </c:pt>
                <c:pt idx="8">
                  <c:v>#N/A</c:v>
                </c:pt>
                <c:pt idx="9">
                  <c:v>3.84</c:v>
                </c:pt>
              </c:numCache>
            </c:numRef>
          </c:val>
          <c:extLst>
            <c:ext xmlns:c16="http://schemas.microsoft.com/office/drawing/2014/chart" uri="{C3380CC4-5D6E-409C-BE32-E72D297353CC}">
              <c16:uniqueId val="{00000006-9ABF-4C87-8F7E-D937DC759EA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15.42</c:v>
                </c:pt>
                <c:pt idx="2">
                  <c:v>#N/A</c:v>
                </c:pt>
                <c:pt idx="3">
                  <c:v>13.86</c:v>
                </c:pt>
                <c:pt idx="4">
                  <c:v>#N/A</c:v>
                </c:pt>
                <c:pt idx="5">
                  <c:v>16.170000000000002</c:v>
                </c:pt>
                <c:pt idx="6">
                  <c:v>#N/A</c:v>
                </c:pt>
                <c:pt idx="7">
                  <c:v>16.760000000000002</c:v>
                </c:pt>
                <c:pt idx="8">
                  <c:v>#N/A</c:v>
                </c:pt>
                <c:pt idx="9">
                  <c:v>16.71</c:v>
                </c:pt>
              </c:numCache>
            </c:numRef>
          </c:val>
          <c:extLst>
            <c:ext xmlns:c16="http://schemas.microsoft.com/office/drawing/2014/chart" uri="{C3380CC4-5D6E-409C-BE32-E72D297353CC}">
              <c16:uniqueId val="{00000007-9ABF-4C87-8F7E-D937DC759EA2}"/>
            </c:ext>
          </c:extLst>
        </c:ser>
        <c:ser>
          <c:idx val="8"/>
          <c:order val="8"/>
          <c:tx>
            <c:strRef>
              <c:f>データシート!$A$35</c:f>
              <c:strCache>
                <c:ptCount val="1"/>
                <c:pt idx="0">
                  <c:v>上水道事業特別会計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15.24</c:v>
                </c:pt>
                <c:pt idx="2">
                  <c:v>#N/A</c:v>
                </c:pt>
                <c:pt idx="3">
                  <c:v>14.96</c:v>
                </c:pt>
                <c:pt idx="4">
                  <c:v>#N/A</c:v>
                </c:pt>
                <c:pt idx="5">
                  <c:v>15.85</c:v>
                </c:pt>
                <c:pt idx="6">
                  <c:v>#N/A</c:v>
                </c:pt>
                <c:pt idx="7">
                  <c:v>17.18</c:v>
                </c:pt>
                <c:pt idx="8">
                  <c:v>#N/A</c:v>
                </c:pt>
                <c:pt idx="9">
                  <c:v>17.97</c:v>
                </c:pt>
              </c:numCache>
            </c:numRef>
          </c:val>
          <c:extLst>
            <c:ext xmlns:c16="http://schemas.microsoft.com/office/drawing/2014/chart" uri="{C3380CC4-5D6E-409C-BE32-E72D297353CC}">
              <c16:uniqueId val="{00000008-9ABF-4C87-8F7E-D937DC759EA2}"/>
            </c:ext>
          </c:extLst>
        </c:ser>
        <c:ser>
          <c:idx val="9"/>
          <c:order val="9"/>
          <c:tx>
            <c:strRef>
              <c:f>データシート!$A$36</c:f>
              <c:strCache>
                <c:ptCount val="1"/>
                <c:pt idx="0">
                  <c:v>国民健康保険事業勘定特別会計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8.17</c:v>
                </c:pt>
                <c:pt idx="1">
                  <c:v>#N/A</c:v>
                </c:pt>
                <c:pt idx="2">
                  <c:v>5.08</c:v>
                </c:pt>
                <c:pt idx="3">
                  <c:v>#N/A</c:v>
                </c:pt>
                <c:pt idx="4">
                  <c:v>2.86</c:v>
                </c:pt>
                <c:pt idx="5">
                  <c:v>#N/A</c:v>
                </c:pt>
                <c:pt idx="6">
                  <c:v>4.3899999999999997</c:v>
                </c:pt>
                <c:pt idx="7">
                  <c:v>#N/A</c:v>
                </c:pt>
                <c:pt idx="8">
                  <c:v>4.1500000000000004</c:v>
                </c:pt>
                <c:pt idx="9">
                  <c:v>#N/A</c:v>
                </c:pt>
              </c:numCache>
            </c:numRef>
          </c:val>
          <c:extLst>
            <c:ext xmlns:c16="http://schemas.microsoft.com/office/drawing/2014/chart" uri="{C3380CC4-5D6E-409C-BE32-E72D297353CC}">
              <c16:uniqueId val="{00000009-9ABF-4C87-8F7E-D937DC759EA2}"/>
            </c:ext>
          </c:extLst>
        </c:ser>
        <c:dLbls>
          <c:showLegendKey val="0"/>
          <c:showVal val="0"/>
          <c:showCatName val="0"/>
          <c:showSerName val="0"/>
          <c:showPercent val="0"/>
          <c:showBubbleSize val="0"/>
        </c:dLbls>
        <c:gapWidth val="150"/>
        <c:overlap val="100"/>
        <c:axId val="118745344"/>
        <c:axId val="118632448"/>
      </c:barChart>
      <c:catAx>
        <c:axId val="118745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632448"/>
        <c:crosses val="autoZero"/>
        <c:auto val="1"/>
        <c:lblAlgn val="ctr"/>
        <c:lblOffset val="100"/>
        <c:tickLblSkip val="1"/>
        <c:tickMarkSkip val="1"/>
        <c:noMultiLvlLbl val="0"/>
      </c:catAx>
      <c:valAx>
        <c:axId val="118632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7453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94E-2"/>
          <c:y val="8.7976539589442848E-2"/>
          <c:w val="0.90356317136844189"/>
          <c:h val="0.639296187683285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441</c:v>
                </c:pt>
                <c:pt idx="5">
                  <c:v>434</c:v>
                </c:pt>
                <c:pt idx="8">
                  <c:v>387</c:v>
                </c:pt>
                <c:pt idx="11">
                  <c:v>381</c:v>
                </c:pt>
                <c:pt idx="14">
                  <c:v>395</c:v>
                </c:pt>
              </c:numCache>
            </c:numRef>
          </c:val>
          <c:extLst>
            <c:ext xmlns:c16="http://schemas.microsoft.com/office/drawing/2014/chart" uri="{C3380CC4-5D6E-409C-BE32-E72D297353CC}">
              <c16:uniqueId val="{00000000-9659-432B-93D5-7A53772FD65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1</c:v>
                </c:pt>
                <c:pt idx="6">
                  <c:v>1</c:v>
                </c:pt>
                <c:pt idx="9">
                  <c:v>0</c:v>
                </c:pt>
                <c:pt idx="12">
                  <c:v>1</c:v>
                </c:pt>
              </c:numCache>
            </c:numRef>
          </c:val>
          <c:extLst>
            <c:ext xmlns:c16="http://schemas.microsoft.com/office/drawing/2014/chart" uri="{C3380CC4-5D6E-409C-BE32-E72D297353CC}">
              <c16:uniqueId val="{00000001-9659-432B-93D5-7A53772FD65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659-432B-93D5-7A53772FD65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35</c:v>
                </c:pt>
                <c:pt idx="3">
                  <c:v>38</c:v>
                </c:pt>
                <c:pt idx="6">
                  <c:v>51</c:v>
                </c:pt>
                <c:pt idx="9">
                  <c:v>69</c:v>
                </c:pt>
                <c:pt idx="12">
                  <c:v>68</c:v>
                </c:pt>
              </c:numCache>
            </c:numRef>
          </c:val>
          <c:extLst>
            <c:ext xmlns:c16="http://schemas.microsoft.com/office/drawing/2014/chart" uri="{C3380CC4-5D6E-409C-BE32-E72D297353CC}">
              <c16:uniqueId val="{00000003-9659-432B-93D5-7A53772FD65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0</c:v>
                </c:pt>
                <c:pt idx="3">
                  <c:v>0</c:v>
                </c:pt>
                <c:pt idx="6">
                  <c:v>0</c:v>
                </c:pt>
                <c:pt idx="9">
                  <c:v>1</c:v>
                </c:pt>
                <c:pt idx="12">
                  <c:v>1</c:v>
                </c:pt>
              </c:numCache>
            </c:numRef>
          </c:val>
          <c:extLst>
            <c:ext xmlns:c16="http://schemas.microsoft.com/office/drawing/2014/chart" uri="{C3380CC4-5D6E-409C-BE32-E72D297353CC}">
              <c16:uniqueId val="{00000004-9659-432B-93D5-7A53772FD65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659-432B-93D5-7A53772FD65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659-432B-93D5-7A53772FD65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635</c:v>
                </c:pt>
                <c:pt idx="3">
                  <c:v>627</c:v>
                </c:pt>
                <c:pt idx="6">
                  <c:v>563</c:v>
                </c:pt>
                <c:pt idx="9">
                  <c:v>483</c:v>
                </c:pt>
                <c:pt idx="12">
                  <c:v>476</c:v>
                </c:pt>
              </c:numCache>
            </c:numRef>
          </c:val>
          <c:extLst>
            <c:ext xmlns:c16="http://schemas.microsoft.com/office/drawing/2014/chart" uri="{C3380CC4-5D6E-409C-BE32-E72D297353CC}">
              <c16:uniqueId val="{00000007-9659-432B-93D5-7A53772FD65A}"/>
            </c:ext>
          </c:extLst>
        </c:ser>
        <c:dLbls>
          <c:showLegendKey val="0"/>
          <c:showVal val="0"/>
          <c:showCatName val="0"/>
          <c:showSerName val="0"/>
          <c:showPercent val="0"/>
          <c:showBubbleSize val="0"/>
        </c:dLbls>
        <c:gapWidth val="100"/>
        <c:overlap val="100"/>
        <c:axId val="118913664"/>
        <c:axId val="1189363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230</c:v>
                </c:pt>
                <c:pt idx="2">
                  <c:v>#N/A</c:v>
                </c:pt>
                <c:pt idx="3">
                  <c:v>#N/A</c:v>
                </c:pt>
                <c:pt idx="4">
                  <c:v>232</c:v>
                </c:pt>
                <c:pt idx="5">
                  <c:v>#N/A</c:v>
                </c:pt>
                <c:pt idx="6">
                  <c:v>#N/A</c:v>
                </c:pt>
                <c:pt idx="7">
                  <c:v>228</c:v>
                </c:pt>
                <c:pt idx="8">
                  <c:v>#N/A</c:v>
                </c:pt>
                <c:pt idx="9">
                  <c:v>#N/A</c:v>
                </c:pt>
                <c:pt idx="10">
                  <c:v>172</c:v>
                </c:pt>
                <c:pt idx="11">
                  <c:v>#N/A</c:v>
                </c:pt>
                <c:pt idx="12">
                  <c:v>#N/A</c:v>
                </c:pt>
                <c:pt idx="13">
                  <c:v>151</c:v>
                </c:pt>
                <c:pt idx="14">
                  <c:v>#N/A</c:v>
                </c:pt>
              </c:numCache>
            </c:numRef>
          </c:val>
          <c:smooth val="0"/>
          <c:extLst>
            <c:ext xmlns:c16="http://schemas.microsoft.com/office/drawing/2014/chart" uri="{C3380CC4-5D6E-409C-BE32-E72D297353CC}">
              <c16:uniqueId val="{00000008-9659-432B-93D5-7A53772FD65A}"/>
            </c:ext>
          </c:extLst>
        </c:ser>
        <c:dLbls>
          <c:showLegendKey val="0"/>
          <c:showVal val="0"/>
          <c:showCatName val="0"/>
          <c:showSerName val="0"/>
          <c:showPercent val="0"/>
          <c:showBubbleSize val="0"/>
        </c:dLbls>
        <c:marker val="1"/>
        <c:smooth val="0"/>
        <c:axId val="118913664"/>
        <c:axId val="118936320"/>
      </c:lineChart>
      <c:catAx>
        <c:axId val="118913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936320"/>
        <c:crosses val="autoZero"/>
        <c:auto val="1"/>
        <c:lblAlgn val="ctr"/>
        <c:lblOffset val="100"/>
        <c:tickLblSkip val="1"/>
        <c:tickMarkSkip val="1"/>
        <c:noMultiLvlLbl val="0"/>
      </c:catAx>
      <c:valAx>
        <c:axId val="118936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913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9E-2"/>
          <c:w val="0.86496884859089662"/>
          <c:h val="0.589182127738554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3979</c:v>
                </c:pt>
                <c:pt idx="5">
                  <c:v>3954</c:v>
                </c:pt>
                <c:pt idx="8">
                  <c:v>3886</c:v>
                </c:pt>
                <c:pt idx="11">
                  <c:v>3809</c:v>
                </c:pt>
                <c:pt idx="14">
                  <c:v>3736</c:v>
                </c:pt>
              </c:numCache>
            </c:numRef>
          </c:val>
          <c:extLst>
            <c:ext xmlns:c16="http://schemas.microsoft.com/office/drawing/2014/chart" uri="{C3380CC4-5D6E-409C-BE32-E72D297353CC}">
              <c16:uniqueId val="{00000000-761E-4B7D-9A8E-F340F4C8EA3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195</c:v>
                </c:pt>
                <c:pt idx="5">
                  <c:v>158</c:v>
                </c:pt>
                <c:pt idx="8">
                  <c:v>127</c:v>
                </c:pt>
                <c:pt idx="11">
                  <c:v>120</c:v>
                </c:pt>
                <c:pt idx="14">
                  <c:v>118</c:v>
                </c:pt>
              </c:numCache>
            </c:numRef>
          </c:val>
          <c:extLst>
            <c:ext xmlns:c16="http://schemas.microsoft.com/office/drawing/2014/chart" uri="{C3380CC4-5D6E-409C-BE32-E72D297353CC}">
              <c16:uniqueId val="{00000001-761E-4B7D-9A8E-F340F4C8EA3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3017</c:v>
                </c:pt>
                <c:pt idx="5">
                  <c:v>3346</c:v>
                </c:pt>
                <c:pt idx="8">
                  <c:v>3713</c:v>
                </c:pt>
                <c:pt idx="11">
                  <c:v>4194</c:v>
                </c:pt>
                <c:pt idx="14">
                  <c:v>4358</c:v>
                </c:pt>
              </c:numCache>
            </c:numRef>
          </c:val>
          <c:extLst>
            <c:ext xmlns:c16="http://schemas.microsoft.com/office/drawing/2014/chart" uri="{C3380CC4-5D6E-409C-BE32-E72D297353CC}">
              <c16:uniqueId val="{00000002-761E-4B7D-9A8E-F340F4C8EA3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61E-4B7D-9A8E-F340F4C8EA3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61E-4B7D-9A8E-F340F4C8EA3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1E-4B7D-9A8E-F340F4C8EA3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1216</c:v>
                </c:pt>
                <c:pt idx="3">
                  <c:v>1249</c:v>
                </c:pt>
                <c:pt idx="6">
                  <c:v>1214</c:v>
                </c:pt>
                <c:pt idx="9">
                  <c:v>1193</c:v>
                </c:pt>
                <c:pt idx="12">
                  <c:v>1196</c:v>
                </c:pt>
              </c:numCache>
            </c:numRef>
          </c:val>
          <c:extLst>
            <c:ext xmlns:c16="http://schemas.microsoft.com/office/drawing/2014/chart" uri="{C3380CC4-5D6E-409C-BE32-E72D297353CC}">
              <c16:uniqueId val="{00000006-761E-4B7D-9A8E-F340F4C8EA3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485</c:v>
                </c:pt>
                <c:pt idx="3">
                  <c:v>453</c:v>
                </c:pt>
                <c:pt idx="6">
                  <c:v>408</c:v>
                </c:pt>
                <c:pt idx="9">
                  <c:v>349</c:v>
                </c:pt>
                <c:pt idx="12">
                  <c:v>323</c:v>
                </c:pt>
              </c:numCache>
            </c:numRef>
          </c:val>
          <c:extLst>
            <c:ext xmlns:c16="http://schemas.microsoft.com/office/drawing/2014/chart" uri="{C3380CC4-5D6E-409C-BE32-E72D297353CC}">
              <c16:uniqueId val="{00000007-761E-4B7D-9A8E-F340F4C8EA3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0</c:v>
                </c:pt>
                <c:pt idx="3">
                  <c:v>0</c:v>
                </c:pt>
                <c:pt idx="6">
                  <c:v>3</c:v>
                </c:pt>
                <c:pt idx="9">
                  <c:v>3</c:v>
                </c:pt>
                <c:pt idx="12">
                  <c:v>22</c:v>
                </c:pt>
              </c:numCache>
            </c:numRef>
          </c:val>
          <c:extLst>
            <c:ext xmlns:c16="http://schemas.microsoft.com/office/drawing/2014/chart" uri="{C3380CC4-5D6E-409C-BE32-E72D297353CC}">
              <c16:uniqueId val="{00000008-761E-4B7D-9A8E-F340F4C8EA3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61E-4B7D-9A8E-F340F4C8EA3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5065</c:v>
                </c:pt>
                <c:pt idx="3">
                  <c:v>5262</c:v>
                </c:pt>
                <c:pt idx="6">
                  <c:v>5028</c:v>
                </c:pt>
                <c:pt idx="9">
                  <c:v>4865</c:v>
                </c:pt>
                <c:pt idx="12">
                  <c:v>4798</c:v>
                </c:pt>
              </c:numCache>
            </c:numRef>
          </c:val>
          <c:extLst>
            <c:ext xmlns:c16="http://schemas.microsoft.com/office/drawing/2014/chart" uri="{C3380CC4-5D6E-409C-BE32-E72D297353CC}">
              <c16:uniqueId val="{0000000A-761E-4B7D-9A8E-F340F4C8EA36}"/>
            </c:ext>
          </c:extLst>
        </c:ser>
        <c:dLbls>
          <c:showLegendKey val="0"/>
          <c:showVal val="0"/>
          <c:showCatName val="0"/>
          <c:showSerName val="0"/>
          <c:showPercent val="0"/>
          <c:showBubbleSize val="0"/>
        </c:dLbls>
        <c:gapWidth val="100"/>
        <c:overlap val="100"/>
        <c:axId val="118754688"/>
        <c:axId val="1187650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61E-4B7D-9A8E-F340F4C8EA36}"/>
            </c:ext>
          </c:extLst>
        </c:ser>
        <c:dLbls>
          <c:showLegendKey val="0"/>
          <c:showVal val="0"/>
          <c:showCatName val="0"/>
          <c:showSerName val="0"/>
          <c:showPercent val="0"/>
          <c:showBubbleSize val="0"/>
        </c:dLbls>
        <c:marker val="1"/>
        <c:smooth val="0"/>
        <c:axId val="118754688"/>
        <c:axId val="118765056"/>
      </c:lineChart>
      <c:catAx>
        <c:axId val="118754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8765056"/>
        <c:crosses val="autoZero"/>
        <c:auto val="1"/>
        <c:lblAlgn val="ctr"/>
        <c:lblOffset val="100"/>
        <c:tickLblSkip val="1"/>
        <c:tickMarkSkip val="1"/>
        <c:noMultiLvlLbl val="0"/>
      </c:catAx>
      <c:valAx>
        <c:axId val="118765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754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福岡県糸田町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9,599
9,570
8.04
4,954,048
4,463,743
481,426
2,653,791
4,798,162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ここ数年わずかに微増、微減を繰り返しているが、主たる産業もなく大規模な企業もないため、財政基盤が弱く、類似団体平均</a:t>
          </a:r>
          <a:r>
            <a:rPr kumimoji="1" lang="ja-JP" altLang="en-US" sz="1300">
              <a:solidFill>
                <a:sysClr val="windowText" lastClr="000000"/>
              </a:solidFill>
              <a:latin typeface="ＭＳ Ｐゴシック"/>
            </a:rPr>
            <a:t>より</a:t>
          </a:r>
          <a:r>
            <a:rPr kumimoji="1" lang="en-US" altLang="ja-JP" sz="1300">
              <a:solidFill>
                <a:sysClr val="windowText" lastClr="000000"/>
              </a:solidFill>
              <a:latin typeface="ＭＳ Ｐゴシック"/>
            </a:rPr>
            <a:t>0.19</a:t>
          </a:r>
          <a:r>
            <a:rPr kumimoji="1" lang="ja-JP" altLang="en-US" sz="1300">
              <a:solidFill>
                <a:sysClr val="windowText" lastClr="000000"/>
              </a:solidFill>
              <a:latin typeface="ＭＳ Ｐゴシック"/>
            </a:rPr>
            <a:t>ポイント弱くなっている</a:t>
          </a:r>
          <a:r>
            <a:rPr kumimoji="1" lang="ja-JP" altLang="en-US" sz="1300">
              <a:latin typeface="ＭＳ Ｐゴシック"/>
            </a:rPr>
            <a:t>。今後も企業誘致のための工業用地や分譲地の早期売買に努める。税収の確保に関しては、糸田町町税・使用料等徴収対策委員会のもと全庁一丸となって徴収強化を図っていく。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121073</xdr:rowOff>
    </xdr:from>
    <xdr:to>
      <xdr:col>7</xdr:col>
      <xdr:colOff>152400</xdr:colOff>
      <xdr:row>44</xdr:row>
      <xdr:rowOff>132927</xdr:rowOff>
    </xdr:to>
    <xdr:cxnSp macro="">
      <xdr:nvCxnSpPr>
        <xdr:cNvPr id="62" name="直線コネクタ 61"/>
        <xdr:cNvCxnSpPr/>
      </xdr:nvCxnSpPr>
      <xdr:spPr>
        <a:xfrm flipV="1">
          <a:off x="4953000" y="6293273"/>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105004</xdr:rowOff>
    </xdr:from>
    <xdr:ext cx="762000" cy="259045"/>
    <xdr:sp macro="" textlink="">
      <xdr:nvSpPr>
        <xdr:cNvPr id="63" name="財政力最小値テキスト"/>
        <xdr:cNvSpPr txBox="1"/>
      </xdr:nvSpPr>
      <xdr:spPr>
        <a:xfrm>
          <a:off x="5041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132927</xdr:rowOff>
    </xdr:from>
    <xdr:to>
      <xdr:col>7</xdr:col>
      <xdr:colOff>241300</xdr:colOff>
      <xdr:row>44</xdr:row>
      <xdr:rowOff>132927</xdr:rowOff>
    </xdr:to>
    <xdr:cxnSp macro="">
      <xdr:nvCxnSpPr>
        <xdr:cNvPr id="64" name="直線コネクタ 63"/>
        <xdr:cNvCxnSpPr/>
      </xdr:nvCxnSpPr>
      <xdr:spPr>
        <a:xfrm>
          <a:off x="4864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36000</xdr:rowOff>
    </xdr:from>
    <xdr:ext cx="762000" cy="259045"/>
    <xdr:sp macro="" textlink="">
      <xdr:nvSpPr>
        <xdr:cNvPr id="65" name="財政力最大値テキスト"/>
        <xdr:cNvSpPr txBox="1"/>
      </xdr:nvSpPr>
      <xdr:spPr>
        <a:xfrm>
          <a:off x="5041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7</xdr:col>
      <xdr:colOff>63500</xdr:colOff>
      <xdr:row>36</xdr:row>
      <xdr:rowOff>121073</xdr:rowOff>
    </xdr:from>
    <xdr:to>
      <xdr:col>7</xdr:col>
      <xdr:colOff>241300</xdr:colOff>
      <xdr:row>36</xdr:row>
      <xdr:rowOff>121073</xdr:rowOff>
    </xdr:to>
    <xdr:cxnSp macro="">
      <xdr:nvCxnSpPr>
        <xdr:cNvPr id="66" name="直線コネクタ 65"/>
        <xdr:cNvCxnSpPr/>
      </xdr:nvCxnSpPr>
      <xdr:spPr>
        <a:xfrm>
          <a:off x="4864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76623</xdr:rowOff>
    </xdr:from>
    <xdr:to>
      <xdr:col>7</xdr:col>
      <xdr:colOff>152400</xdr:colOff>
      <xdr:row>44</xdr:row>
      <xdr:rowOff>76623</xdr:rowOff>
    </xdr:to>
    <xdr:cxnSp macro="">
      <xdr:nvCxnSpPr>
        <xdr:cNvPr id="67" name="直線コネクタ 66"/>
        <xdr:cNvCxnSpPr/>
      </xdr:nvCxnSpPr>
      <xdr:spPr>
        <a:xfrm>
          <a:off x="4114800" y="76204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60977</xdr:rowOff>
    </xdr:from>
    <xdr:ext cx="762000" cy="259045"/>
    <xdr:sp macro="" textlink="">
      <xdr:nvSpPr>
        <xdr:cNvPr id="68"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68580</xdr:rowOff>
    </xdr:from>
    <xdr:to>
      <xdr:col>6</xdr:col>
      <xdr:colOff>0</xdr:colOff>
      <xdr:row>44</xdr:row>
      <xdr:rowOff>76623</xdr:rowOff>
    </xdr:to>
    <xdr:cxnSp macro="">
      <xdr:nvCxnSpPr>
        <xdr:cNvPr id="70" name="直線コネクタ 69"/>
        <xdr:cNvCxnSpPr/>
      </xdr:nvCxnSpPr>
      <xdr:spPr>
        <a:xfrm>
          <a:off x="3225800" y="76123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36406</xdr:rowOff>
    </xdr:from>
    <xdr:to>
      <xdr:col>6</xdr:col>
      <xdr:colOff>50800</xdr:colOff>
      <xdr:row>43</xdr:row>
      <xdr:rowOff>138006</xdr:rowOff>
    </xdr:to>
    <xdr:sp macro="" textlink="">
      <xdr:nvSpPr>
        <xdr:cNvPr id="71" name="フローチャート : 判断 70"/>
        <xdr:cNvSpPr/>
      </xdr:nvSpPr>
      <xdr:spPr>
        <a:xfrm>
          <a:off x="4064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148183</xdr:rowOff>
    </xdr:from>
    <xdr:ext cx="736600" cy="259045"/>
    <xdr:sp macro="" textlink="">
      <xdr:nvSpPr>
        <xdr:cNvPr id="72" name="テキスト ボックス 71"/>
        <xdr:cNvSpPr txBox="1"/>
      </xdr:nvSpPr>
      <xdr:spPr>
        <a:xfrm>
          <a:off x="3733800" y="7177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52494</xdr:rowOff>
    </xdr:from>
    <xdr:to>
      <xdr:col>4</xdr:col>
      <xdr:colOff>482600</xdr:colOff>
      <xdr:row>44</xdr:row>
      <xdr:rowOff>68580</xdr:rowOff>
    </xdr:to>
    <xdr:cxnSp macro="">
      <xdr:nvCxnSpPr>
        <xdr:cNvPr id="73" name="直線コネクタ 72"/>
        <xdr:cNvCxnSpPr/>
      </xdr:nvCxnSpPr>
      <xdr:spPr>
        <a:xfrm>
          <a:off x="2336800" y="759629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28363</xdr:rowOff>
    </xdr:from>
    <xdr:to>
      <xdr:col>4</xdr:col>
      <xdr:colOff>533400</xdr:colOff>
      <xdr:row>43</xdr:row>
      <xdr:rowOff>129963</xdr:rowOff>
    </xdr:to>
    <xdr:sp macro="" textlink="">
      <xdr:nvSpPr>
        <xdr:cNvPr id="74" name="フローチャート : 判断 73"/>
        <xdr:cNvSpPr/>
      </xdr:nvSpPr>
      <xdr:spPr>
        <a:xfrm>
          <a:off x="3175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140140</xdr:rowOff>
    </xdr:from>
    <xdr:ext cx="762000" cy="259045"/>
    <xdr:sp macro="" textlink="">
      <xdr:nvSpPr>
        <xdr:cNvPr id="75" name="テキスト ボックス 74"/>
        <xdr:cNvSpPr txBox="1"/>
      </xdr:nvSpPr>
      <xdr:spPr>
        <a:xfrm>
          <a:off x="2844800" y="716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52494</xdr:rowOff>
    </xdr:to>
    <xdr:cxnSp macro="">
      <xdr:nvCxnSpPr>
        <xdr:cNvPr id="76" name="直線コネクタ 75"/>
        <xdr:cNvCxnSpPr/>
      </xdr:nvCxnSpPr>
      <xdr:spPr>
        <a:xfrm>
          <a:off x="1447800" y="75882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119380</xdr:rowOff>
    </xdr:from>
    <xdr:to>
      <xdr:col>3</xdr:col>
      <xdr:colOff>330200</xdr:colOff>
      <xdr:row>43</xdr:row>
      <xdr:rowOff>49530</xdr:rowOff>
    </xdr:to>
    <xdr:sp macro="" textlink="">
      <xdr:nvSpPr>
        <xdr:cNvPr id="77" name="フローチャート : 判断 76"/>
        <xdr:cNvSpPr/>
      </xdr:nvSpPr>
      <xdr:spPr>
        <a:xfrm>
          <a:off x="2286000" y="732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59707</xdr:rowOff>
    </xdr:from>
    <xdr:ext cx="762000" cy="259045"/>
    <xdr:sp macro="" textlink="">
      <xdr:nvSpPr>
        <xdr:cNvPr id="78" name="テキスト ボックス 77"/>
        <xdr:cNvSpPr txBox="1"/>
      </xdr:nvSpPr>
      <xdr:spPr>
        <a:xfrm>
          <a:off x="1955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79" name="フローチャート : 判断 78"/>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0" name="テキスト ボックス 79"/>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25823</xdr:rowOff>
    </xdr:from>
    <xdr:to>
      <xdr:col>7</xdr:col>
      <xdr:colOff>203200</xdr:colOff>
      <xdr:row>44</xdr:row>
      <xdr:rowOff>127423</xdr:rowOff>
    </xdr:to>
    <xdr:sp macro="" textlink="">
      <xdr:nvSpPr>
        <xdr:cNvPr id="86" name="円/楕円 85"/>
        <xdr:cNvSpPr/>
      </xdr:nvSpPr>
      <xdr:spPr>
        <a:xfrm>
          <a:off x="49022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93150</xdr:rowOff>
    </xdr:from>
    <xdr:ext cx="762000" cy="259045"/>
    <xdr:sp macro="" textlink="">
      <xdr:nvSpPr>
        <xdr:cNvPr id="87" name="財政力該当値テキスト"/>
        <xdr:cNvSpPr txBox="1"/>
      </xdr:nvSpPr>
      <xdr:spPr>
        <a:xfrm>
          <a:off x="5041900" y="746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25823</xdr:rowOff>
    </xdr:from>
    <xdr:to>
      <xdr:col>6</xdr:col>
      <xdr:colOff>50800</xdr:colOff>
      <xdr:row>44</xdr:row>
      <xdr:rowOff>127423</xdr:rowOff>
    </xdr:to>
    <xdr:sp macro="" textlink="">
      <xdr:nvSpPr>
        <xdr:cNvPr id="88" name="円/楕円 87"/>
        <xdr:cNvSpPr/>
      </xdr:nvSpPr>
      <xdr:spPr>
        <a:xfrm>
          <a:off x="4064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112200</xdr:rowOff>
    </xdr:from>
    <xdr:ext cx="736600" cy="259045"/>
    <xdr:sp macro="" textlink="">
      <xdr:nvSpPr>
        <xdr:cNvPr id="89" name="テキスト ボックス 88"/>
        <xdr:cNvSpPr txBox="1"/>
      </xdr:nvSpPr>
      <xdr:spPr>
        <a:xfrm>
          <a:off x="3733800" y="7656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17780</xdr:rowOff>
    </xdr:from>
    <xdr:to>
      <xdr:col>4</xdr:col>
      <xdr:colOff>533400</xdr:colOff>
      <xdr:row>44</xdr:row>
      <xdr:rowOff>119380</xdr:rowOff>
    </xdr:to>
    <xdr:sp macro="" textlink="">
      <xdr:nvSpPr>
        <xdr:cNvPr id="90" name="円/楕円 89"/>
        <xdr:cNvSpPr/>
      </xdr:nvSpPr>
      <xdr:spPr>
        <a:xfrm>
          <a:off x="3175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104157</xdr:rowOff>
    </xdr:from>
    <xdr:ext cx="762000" cy="259045"/>
    <xdr:sp macro="" textlink="">
      <xdr:nvSpPr>
        <xdr:cNvPr id="91" name="テキスト ボックス 90"/>
        <xdr:cNvSpPr txBox="1"/>
      </xdr:nvSpPr>
      <xdr:spPr>
        <a:xfrm>
          <a:off x="2844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1694</xdr:rowOff>
    </xdr:from>
    <xdr:to>
      <xdr:col>3</xdr:col>
      <xdr:colOff>330200</xdr:colOff>
      <xdr:row>44</xdr:row>
      <xdr:rowOff>103294</xdr:rowOff>
    </xdr:to>
    <xdr:sp macro="" textlink="">
      <xdr:nvSpPr>
        <xdr:cNvPr id="92" name="円/楕円 91"/>
        <xdr:cNvSpPr/>
      </xdr:nvSpPr>
      <xdr:spPr>
        <a:xfrm>
          <a:off x="2286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88071</xdr:rowOff>
    </xdr:from>
    <xdr:ext cx="762000" cy="259045"/>
    <xdr:sp macro="" textlink="">
      <xdr:nvSpPr>
        <xdr:cNvPr id="93" name="テキスト ボックス 92"/>
        <xdr:cNvSpPr txBox="1"/>
      </xdr:nvSpPr>
      <xdr:spPr>
        <a:xfrm>
          <a:off x="1955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4" name="円/楕円 93"/>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5" name="テキスト ボックス 94"/>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23</a:t>
          </a:r>
          <a:r>
            <a:rPr kumimoji="1" lang="ja-JP" altLang="en-US" sz="1300">
              <a:latin typeface="ＭＳ Ｐゴシック"/>
            </a:rPr>
            <a:t>年度は平成</a:t>
          </a:r>
          <a:r>
            <a:rPr kumimoji="1" lang="en-US" altLang="ja-JP" sz="1300">
              <a:latin typeface="ＭＳ Ｐゴシック"/>
            </a:rPr>
            <a:t>22</a:t>
          </a:r>
          <a:r>
            <a:rPr kumimoji="1" lang="ja-JP" altLang="en-US" sz="1300">
              <a:latin typeface="ＭＳ Ｐゴシック"/>
            </a:rPr>
            <a:t>年度の繰越事業を含め、大規模な事業を行ったため、</a:t>
          </a:r>
          <a:r>
            <a:rPr kumimoji="1" lang="en-US" altLang="ja-JP" sz="1300">
              <a:latin typeface="ＭＳ Ｐゴシック"/>
            </a:rPr>
            <a:t>0.7</a:t>
          </a:r>
          <a:r>
            <a:rPr kumimoji="1" lang="ja-JP" altLang="en-US" sz="1300">
              <a:latin typeface="ＭＳ Ｐゴシック"/>
            </a:rPr>
            <a:t>ポイント悪くなった。</a:t>
          </a:r>
          <a:r>
            <a:rPr kumimoji="1" lang="ja-JP" altLang="ja-JP" sz="1300">
              <a:solidFill>
                <a:schemeClr val="dk1"/>
              </a:solidFill>
              <a:effectLst/>
              <a:latin typeface="+mn-lt"/>
              <a:ea typeface="+mn-ea"/>
              <a:cs typeface="+mn-cs"/>
            </a:rPr>
            <a:t>主たる産業もなく大規模な企業もないため、</a:t>
          </a:r>
          <a:r>
            <a:rPr kumimoji="1" lang="ja-JP" altLang="en-US" sz="1300">
              <a:solidFill>
                <a:schemeClr val="dk1"/>
              </a:solidFill>
              <a:effectLst/>
              <a:latin typeface="+mn-lt"/>
              <a:ea typeface="+mn-ea"/>
              <a:cs typeface="+mn-cs"/>
            </a:rPr>
            <a:t>町税等自主財源に乏しく、</a:t>
          </a:r>
          <a:r>
            <a:rPr kumimoji="1" lang="ja-JP" altLang="ja-JP" sz="1300">
              <a:solidFill>
                <a:schemeClr val="dk1"/>
              </a:solidFill>
              <a:effectLst/>
              <a:latin typeface="+mn-lt"/>
              <a:ea typeface="+mn-ea"/>
              <a:cs typeface="+mn-cs"/>
            </a:rPr>
            <a:t>人件費</a:t>
          </a:r>
          <a:r>
            <a:rPr kumimoji="1" lang="ja-JP" altLang="en-US" sz="1300">
              <a:solidFill>
                <a:schemeClr val="dk1"/>
              </a:solidFill>
              <a:effectLst/>
              <a:latin typeface="+mn-lt"/>
              <a:ea typeface="+mn-ea"/>
              <a:cs typeface="+mn-cs"/>
            </a:rPr>
            <a:t>、扶助費と</a:t>
          </a:r>
          <a:r>
            <a:rPr kumimoji="1" lang="ja-JP" altLang="ja-JP" sz="1300">
              <a:solidFill>
                <a:schemeClr val="dk1"/>
              </a:solidFill>
              <a:effectLst/>
              <a:latin typeface="+mn-lt"/>
              <a:ea typeface="+mn-ea"/>
              <a:cs typeface="+mn-cs"/>
            </a:rPr>
            <a:t>公債費で、</a:t>
          </a:r>
          <a:r>
            <a:rPr kumimoji="1" lang="en-US" altLang="ja-JP" sz="1300">
              <a:solidFill>
                <a:schemeClr val="dk1"/>
              </a:solidFill>
              <a:effectLst/>
              <a:latin typeface="+mn-lt"/>
              <a:ea typeface="+mn-ea"/>
              <a:cs typeface="+mn-cs"/>
            </a:rPr>
            <a:t>51.3</a:t>
          </a:r>
          <a:r>
            <a:rPr kumimoji="1" lang="ja-JP" altLang="ja-JP" sz="1300">
              <a:solidFill>
                <a:schemeClr val="dk1"/>
              </a:solidFill>
              <a:effectLst/>
              <a:latin typeface="+mn-lt"/>
              <a:ea typeface="+mn-ea"/>
              <a:cs typeface="+mn-cs"/>
            </a:rPr>
            <a:t>ポイントと</a:t>
          </a:r>
          <a:r>
            <a:rPr kumimoji="1" lang="ja-JP" altLang="en-US" sz="1300">
              <a:solidFill>
                <a:schemeClr val="dk1"/>
              </a:solidFill>
              <a:effectLst/>
              <a:latin typeface="+mn-lt"/>
              <a:ea typeface="+mn-ea"/>
              <a:cs typeface="+mn-cs"/>
            </a:rPr>
            <a:t>義務的経費が占める割合が高い</a:t>
          </a:r>
          <a:r>
            <a:rPr kumimoji="1" lang="ja-JP" altLang="ja-JP" sz="1300">
              <a:solidFill>
                <a:schemeClr val="dk1"/>
              </a:solidFill>
              <a:effectLst/>
              <a:latin typeface="+mn-lt"/>
              <a:ea typeface="+mn-ea"/>
              <a:cs typeface="+mn-cs"/>
            </a:rPr>
            <a:t>。</a:t>
          </a:r>
          <a:r>
            <a:rPr kumimoji="1" lang="ja-JP" altLang="en-US" sz="1300">
              <a:latin typeface="ＭＳ Ｐゴシック"/>
            </a:rPr>
            <a:t>新規採用職員の抑制等人件費の削減と今後も地方債の新規発行を必要最小限に抑えていく。</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48623</xdr:rowOff>
    </xdr:from>
    <xdr:to>
      <xdr:col>7</xdr:col>
      <xdr:colOff>152400</xdr:colOff>
      <xdr:row>66</xdr:row>
      <xdr:rowOff>137704</xdr:rowOff>
    </xdr:to>
    <xdr:cxnSp macro="">
      <xdr:nvCxnSpPr>
        <xdr:cNvPr id="127" name="直線コネクタ 126"/>
        <xdr:cNvCxnSpPr/>
      </xdr:nvCxnSpPr>
      <xdr:spPr>
        <a:xfrm flipV="1">
          <a:off x="4953000" y="10164173"/>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109781</xdr:rowOff>
    </xdr:from>
    <xdr:ext cx="762000" cy="259045"/>
    <xdr:sp macro="" textlink="">
      <xdr:nvSpPr>
        <xdr:cNvPr id="128" name="財政構造の弾力性最小値テキスト"/>
        <xdr:cNvSpPr txBox="1"/>
      </xdr:nvSpPr>
      <xdr:spPr>
        <a:xfrm>
          <a:off x="5041900" y="114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7</xdr:col>
      <xdr:colOff>63500</xdr:colOff>
      <xdr:row>66</xdr:row>
      <xdr:rowOff>137704</xdr:rowOff>
    </xdr:from>
    <xdr:to>
      <xdr:col>7</xdr:col>
      <xdr:colOff>241300</xdr:colOff>
      <xdr:row>66</xdr:row>
      <xdr:rowOff>137704</xdr:rowOff>
    </xdr:to>
    <xdr:cxnSp macro="">
      <xdr:nvCxnSpPr>
        <xdr:cNvPr id="129" name="直線コネクタ 128"/>
        <xdr:cNvCxnSpPr/>
      </xdr:nvCxnSpPr>
      <xdr:spPr>
        <a:xfrm>
          <a:off x="4864100" y="1145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135000</xdr:rowOff>
    </xdr:from>
    <xdr:ext cx="762000" cy="259045"/>
    <xdr:sp macro="" textlink="">
      <xdr:nvSpPr>
        <xdr:cNvPr id="130" name="財政構造の弾力性最大値テキスト"/>
        <xdr:cNvSpPr txBox="1"/>
      </xdr:nvSpPr>
      <xdr:spPr>
        <a:xfrm>
          <a:off x="5041900" y="990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7</xdr:col>
      <xdr:colOff>63500</xdr:colOff>
      <xdr:row>59</xdr:row>
      <xdr:rowOff>48623</xdr:rowOff>
    </xdr:from>
    <xdr:to>
      <xdr:col>7</xdr:col>
      <xdr:colOff>241300</xdr:colOff>
      <xdr:row>59</xdr:row>
      <xdr:rowOff>48623</xdr:rowOff>
    </xdr:to>
    <xdr:cxnSp macro="">
      <xdr:nvCxnSpPr>
        <xdr:cNvPr id="131" name="直線コネクタ 130"/>
        <xdr:cNvCxnSpPr/>
      </xdr:nvCxnSpPr>
      <xdr:spPr>
        <a:xfrm>
          <a:off x="4864100" y="1016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139337</xdr:rowOff>
    </xdr:from>
    <xdr:to>
      <xdr:col>7</xdr:col>
      <xdr:colOff>152400</xdr:colOff>
      <xdr:row>64</xdr:row>
      <xdr:rowOff>146231</xdr:rowOff>
    </xdr:to>
    <xdr:cxnSp macro="">
      <xdr:nvCxnSpPr>
        <xdr:cNvPr id="132" name="直線コネクタ 131"/>
        <xdr:cNvCxnSpPr/>
      </xdr:nvCxnSpPr>
      <xdr:spPr>
        <a:xfrm>
          <a:off x="4114800" y="11112137"/>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148062</xdr:rowOff>
    </xdr:from>
    <xdr:ext cx="762000" cy="259045"/>
    <xdr:sp macro="" textlink="">
      <xdr:nvSpPr>
        <xdr:cNvPr id="133" name="財政構造の弾力性平均値テキスト"/>
        <xdr:cNvSpPr txBox="1"/>
      </xdr:nvSpPr>
      <xdr:spPr>
        <a:xfrm>
          <a:off x="5041900" y="10606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131535</xdr:rowOff>
    </xdr:from>
    <xdr:to>
      <xdr:col>7</xdr:col>
      <xdr:colOff>203200</xdr:colOff>
      <xdr:row>63</xdr:row>
      <xdr:rowOff>61685</xdr:rowOff>
    </xdr:to>
    <xdr:sp macro="" textlink="">
      <xdr:nvSpPr>
        <xdr:cNvPr id="134" name="フローチャート : 判断 133"/>
        <xdr:cNvSpPr/>
      </xdr:nvSpPr>
      <xdr:spPr>
        <a:xfrm>
          <a:off x="49022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139337</xdr:rowOff>
    </xdr:from>
    <xdr:to>
      <xdr:col>6</xdr:col>
      <xdr:colOff>0</xdr:colOff>
      <xdr:row>64</xdr:row>
      <xdr:rowOff>146231</xdr:rowOff>
    </xdr:to>
    <xdr:cxnSp macro="">
      <xdr:nvCxnSpPr>
        <xdr:cNvPr id="135" name="直線コネクタ 134"/>
        <xdr:cNvCxnSpPr/>
      </xdr:nvCxnSpPr>
      <xdr:spPr>
        <a:xfrm flipV="1">
          <a:off x="3225800" y="1111213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131535</xdr:rowOff>
    </xdr:from>
    <xdr:to>
      <xdr:col>6</xdr:col>
      <xdr:colOff>50800</xdr:colOff>
      <xdr:row>63</xdr:row>
      <xdr:rowOff>61685</xdr:rowOff>
    </xdr:to>
    <xdr:sp macro="" textlink="">
      <xdr:nvSpPr>
        <xdr:cNvPr id="136" name="フローチャート : 判断 135"/>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71862</xdr:rowOff>
    </xdr:from>
    <xdr:ext cx="736600" cy="259045"/>
    <xdr:sp macro="" textlink="">
      <xdr:nvSpPr>
        <xdr:cNvPr id="137" name="テキスト ボックス 136"/>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122101</xdr:rowOff>
    </xdr:from>
    <xdr:to>
      <xdr:col>4</xdr:col>
      <xdr:colOff>482600</xdr:colOff>
      <xdr:row>64</xdr:row>
      <xdr:rowOff>146231</xdr:rowOff>
    </xdr:to>
    <xdr:cxnSp macro="">
      <xdr:nvCxnSpPr>
        <xdr:cNvPr id="138" name="直線コネクタ 137"/>
        <xdr:cNvCxnSpPr/>
      </xdr:nvCxnSpPr>
      <xdr:spPr>
        <a:xfrm>
          <a:off x="2336800" y="1109490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9" name="フローチャート : 判断 138"/>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54627</xdr:rowOff>
    </xdr:from>
    <xdr:ext cx="762000" cy="259045"/>
    <xdr:sp macro="" textlink="">
      <xdr:nvSpPr>
        <xdr:cNvPr id="140" name="テキスト ボックス 139"/>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122101</xdr:rowOff>
    </xdr:from>
    <xdr:to>
      <xdr:col>3</xdr:col>
      <xdr:colOff>279400</xdr:colOff>
      <xdr:row>65</xdr:row>
      <xdr:rowOff>40277</xdr:rowOff>
    </xdr:to>
    <xdr:cxnSp macro="">
      <xdr:nvCxnSpPr>
        <xdr:cNvPr id="141" name="直線コネクタ 140"/>
        <xdr:cNvCxnSpPr/>
      </xdr:nvCxnSpPr>
      <xdr:spPr>
        <a:xfrm flipV="1">
          <a:off x="1447800" y="11094901"/>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48804</xdr:rowOff>
    </xdr:from>
    <xdr:to>
      <xdr:col>3</xdr:col>
      <xdr:colOff>330200</xdr:colOff>
      <xdr:row>62</xdr:row>
      <xdr:rowOff>150404</xdr:rowOff>
    </xdr:to>
    <xdr:sp macro="" textlink="">
      <xdr:nvSpPr>
        <xdr:cNvPr id="142" name="フローチャート : 判断 141"/>
        <xdr:cNvSpPr/>
      </xdr:nvSpPr>
      <xdr:spPr>
        <a:xfrm>
          <a:off x="22860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160581</xdr:rowOff>
    </xdr:from>
    <xdr:ext cx="762000" cy="259045"/>
    <xdr:sp macro="" textlink="">
      <xdr:nvSpPr>
        <xdr:cNvPr id="143" name="テキスト ボックス 142"/>
        <xdr:cNvSpPr txBox="1"/>
      </xdr:nvSpPr>
      <xdr:spPr>
        <a:xfrm>
          <a:off x="1955800" y="1044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42817</xdr:rowOff>
    </xdr:from>
    <xdr:to>
      <xdr:col>2</xdr:col>
      <xdr:colOff>127000</xdr:colOff>
      <xdr:row>63</xdr:row>
      <xdr:rowOff>144417</xdr:rowOff>
    </xdr:to>
    <xdr:sp macro="" textlink="">
      <xdr:nvSpPr>
        <xdr:cNvPr id="144" name="フローチャート : 判断 143"/>
        <xdr:cNvSpPr/>
      </xdr:nvSpPr>
      <xdr:spPr>
        <a:xfrm>
          <a:off x="1397000" y="1084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154594</xdr:rowOff>
    </xdr:from>
    <xdr:ext cx="762000" cy="259045"/>
    <xdr:sp macro="" textlink="">
      <xdr:nvSpPr>
        <xdr:cNvPr id="145" name="テキスト ボックス 144"/>
        <xdr:cNvSpPr txBox="1"/>
      </xdr:nvSpPr>
      <xdr:spPr>
        <a:xfrm>
          <a:off x="1066800" y="1061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95431</xdr:rowOff>
    </xdr:from>
    <xdr:to>
      <xdr:col>7</xdr:col>
      <xdr:colOff>203200</xdr:colOff>
      <xdr:row>65</xdr:row>
      <xdr:rowOff>25581</xdr:rowOff>
    </xdr:to>
    <xdr:sp macro="" textlink="">
      <xdr:nvSpPr>
        <xdr:cNvPr id="151" name="円/楕円 150"/>
        <xdr:cNvSpPr/>
      </xdr:nvSpPr>
      <xdr:spPr>
        <a:xfrm>
          <a:off x="4902200" y="1106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67508</xdr:rowOff>
    </xdr:from>
    <xdr:ext cx="762000" cy="259045"/>
    <xdr:sp macro="" textlink="">
      <xdr:nvSpPr>
        <xdr:cNvPr id="152" name="財政構造の弾力性該当値テキスト"/>
        <xdr:cNvSpPr txBox="1"/>
      </xdr:nvSpPr>
      <xdr:spPr>
        <a:xfrm>
          <a:off x="5041900" y="11040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88537</xdr:rowOff>
    </xdr:from>
    <xdr:to>
      <xdr:col>6</xdr:col>
      <xdr:colOff>50800</xdr:colOff>
      <xdr:row>65</xdr:row>
      <xdr:rowOff>18687</xdr:rowOff>
    </xdr:to>
    <xdr:sp macro="" textlink="">
      <xdr:nvSpPr>
        <xdr:cNvPr id="153" name="円/楕円 152"/>
        <xdr:cNvSpPr/>
      </xdr:nvSpPr>
      <xdr:spPr>
        <a:xfrm>
          <a:off x="4064000" y="1106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3464</xdr:rowOff>
    </xdr:from>
    <xdr:ext cx="736600" cy="259045"/>
    <xdr:sp macro="" textlink="">
      <xdr:nvSpPr>
        <xdr:cNvPr id="154" name="テキスト ボックス 153"/>
        <xdr:cNvSpPr txBox="1"/>
      </xdr:nvSpPr>
      <xdr:spPr>
        <a:xfrm>
          <a:off x="3733800" y="11147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95431</xdr:rowOff>
    </xdr:from>
    <xdr:to>
      <xdr:col>4</xdr:col>
      <xdr:colOff>533400</xdr:colOff>
      <xdr:row>65</xdr:row>
      <xdr:rowOff>25581</xdr:rowOff>
    </xdr:to>
    <xdr:sp macro="" textlink="">
      <xdr:nvSpPr>
        <xdr:cNvPr id="155" name="円/楕円 154"/>
        <xdr:cNvSpPr/>
      </xdr:nvSpPr>
      <xdr:spPr>
        <a:xfrm>
          <a:off x="3175000" y="1106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10358</xdr:rowOff>
    </xdr:from>
    <xdr:ext cx="762000" cy="259045"/>
    <xdr:sp macro="" textlink="">
      <xdr:nvSpPr>
        <xdr:cNvPr id="156" name="テキスト ボックス 155"/>
        <xdr:cNvSpPr txBox="1"/>
      </xdr:nvSpPr>
      <xdr:spPr>
        <a:xfrm>
          <a:off x="2844800" y="1115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71301</xdr:rowOff>
    </xdr:from>
    <xdr:to>
      <xdr:col>3</xdr:col>
      <xdr:colOff>330200</xdr:colOff>
      <xdr:row>65</xdr:row>
      <xdr:rowOff>1451</xdr:rowOff>
    </xdr:to>
    <xdr:sp macro="" textlink="">
      <xdr:nvSpPr>
        <xdr:cNvPr id="157" name="円/楕円 156"/>
        <xdr:cNvSpPr/>
      </xdr:nvSpPr>
      <xdr:spPr>
        <a:xfrm>
          <a:off x="2286000" y="1104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157678</xdr:rowOff>
    </xdr:from>
    <xdr:ext cx="762000" cy="259045"/>
    <xdr:sp macro="" textlink="">
      <xdr:nvSpPr>
        <xdr:cNvPr id="158" name="テキスト ボックス 157"/>
        <xdr:cNvSpPr txBox="1"/>
      </xdr:nvSpPr>
      <xdr:spPr>
        <a:xfrm>
          <a:off x="1955800" y="11130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160927</xdr:rowOff>
    </xdr:from>
    <xdr:to>
      <xdr:col>2</xdr:col>
      <xdr:colOff>127000</xdr:colOff>
      <xdr:row>65</xdr:row>
      <xdr:rowOff>91077</xdr:rowOff>
    </xdr:to>
    <xdr:sp macro="" textlink="">
      <xdr:nvSpPr>
        <xdr:cNvPr id="159" name="円/楕円 158"/>
        <xdr:cNvSpPr/>
      </xdr:nvSpPr>
      <xdr:spPr>
        <a:xfrm>
          <a:off x="1397000" y="1113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75854</xdr:rowOff>
    </xdr:from>
    <xdr:ext cx="762000" cy="259045"/>
    <xdr:sp macro="" textlink="">
      <xdr:nvSpPr>
        <xdr:cNvPr id="160" name="テキスト ボックス 159"/>
        <xdr:cNvSpPr txBox="1"/>
      </xdr:nvSpPr>
      <xdr:spPr>
        <a:xfrm>
          <a:off x="1066800" y="11220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[148,956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105,047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昨年度より決算額で人口</a:t>
          </a:r>
          <a:r>
            <a:rPr kumimoji="1" lang="en-US" altLang="ja-JP" sz="1300">
              <a:latin typeface="ＭＳ Ｐゴシック"/>
            </a:rPr>
            <a:t>1</a:t>
          </a:r>
          <a:r>
            <a:rPr kumimoji="1" lang="ja-JP" altLang="en-US" sz="1300">
              <a:latin typeface="ＭＳ Ｐゴシック"/>
            </a:rPr>
            <a:t>人当たり</a:t>
          </a:r>
          <a:r>
            <a:rPr kumimoji="1" lang="en-US" altLang="ja-JP" sz="1300">
              <a:latin typeface="ＭＳ Ｐゴシック"/>
            </a:rPr>
            <a:t>2,876</a:t>
          </a:r>
          <a:r>
            <a:rPr kumimoji="1" lang="ja-JP" altLang="en-US" sz="1300">
              <a:latin typeface="ＭＳ Ｐゴシック"/>
            </a:rPr>
            <a:t>円多くなったが、類似団体平均より</a:t>
          </a:r>
          <a:r>
            <a:rPr kumimoji="1" lang="en-US" altLang="ja-JP" sz="1300">
              <a:latin typeface="ＭＳ Ｐゴシック"/>
            </a:rPr>
            <a:t>50,944</a:t>
          </a:r>
          <a:r>
            <a:rPr kumimoji="1" lang="ja-JP" altLang="en-US" sz="1300">
              <a:latin typeface="ＭＳ Ｐゴシック"/>
            </a:rPr>
            <a:t>円少なくなった。</a:t>
          </a:r>
          <a:r>
            <a:rPr kumimoji="1" lang="ja-JP" altLang="en-US" sz="1300">
              <a:solidFill>
                <a:sysClr val="windowText" lastClr="000000"/>
              </a:solidFill>
              <a:latin typeface="ＭＳ Ｐゴシック"/>
            </a:rPr>
            <a:t>平成</a:t>
          </a:r>
          <a:r>
            <a:rPr kumimoji="1" lang="en-US" altLang="ja-JP" sz="1300">
              <a:solidFill>
                <a:sysClr val="windowText" lastClr="000000"/>
              </a:solidFill>
              <a:latin typeface="ＭＳ Ｐゴシック"/>
            </a:rPr>
            <a:t>25</a:t>
          </a:r>
          <a:r>
            <a:rPr kumimoji="1" lang="ja-JP" altLang="en-US" sz="1300">
              <a:solidFill>
                <a:sysClr val="windowText" lastClr="000000"/>
              </a:solidFill>
              <a:latin typeface="ＭＳ Ｐゴシック"/>
            </a:rPr>
            <a:t>年度末において、町営住宅</a:t>
          </a:r>
          <a:r>
            <a:rPr kumimoji="1" lang="en-US" altLang="ja-JP" sz="1300">
              <a:solidFill>
                <a:sysClr val="windowText" lastClr="000000"/>
              </a:solidFill>
              <a:latin typeface="ＭＳ Ｐゴシック"/>
            </a:rPr>
            <a:t>816</a:t>
          </a:r>
          <a:r>
            <a:rPr kumimoji="1" lang="ja-JP" altLang="en-US" sz="1300">
              <a:solidFill>
                <a:sysClr val="windowText" lastClr="000000"/>
              </a:solidFill>
              <a:latin typeface="ＭＳ Ｐゴシック"/>
            </a:rPr>
            <a:t>戸を所有しているため、類似団体より維持補修費がかかる。平成</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年度より町営住宅建替事業が始まり、今後、維持補修費は少し減少する予定である。</a:t>
          </a:r>
          <a:endParaRPr kumimoji="1" lang="en-US" altLang="ja-JP" sz="1300">
            <a:solidFill>
              <a:sysClr val="windowText" lastClr="000000"/>
            </a:solidFill>
            <a:latin typeface="ＭＳ Ｐゴシック"/>
          </a:endParaRPr>
        </a:p>
        <a:p>
          <a:endParaRPr kumimoji="1" lang="en-US" altLang="ja-JP" sz="1300">
            <a:solidFill>
              <a:sysClr val="windowText" lastClr="000000"/>
            </a:solidFill>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37503</xdr:rowOff>
    </xdr:from>
    <xdr:to>
      <xdr:col>7</xdr:col>
      <xdr:colOff>152400</xdr:colOff>
      <xdr:row>90</xdr:row>
      <xdr:rowOff>40701</xdr:rowOff>
    </xdr:to>
    <xdr:cxnSp macro="">
      <xdr:nvCxnSpPr>
        <xdr:cNvPr id="191" name="直線コネクタ 190"/>
        <xdr:cNvCxnSpPr/>
      </xdr:nvCxnSpPr>
      <xdr:spPr>
        <a:xfrm flipV="1">
          <a:off x="4953000" y="13924953"/>
          <a:ext cx="0" cy="1546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12778</xdr:rowOff>
    </xdr:from>
    <xdr:ext cx="762000" cy="259045"/>
    <xdr:sp macro="" textlink="">
      <xdr:nvSpPr>
        <xdr:cNvPr id="192" name="人件費・物件費等の状況最小値テキスト"/>
        <xdr:cNvSpPr txBox="1"/>
      </xdr:nvSpPr>
      <xdr:spPr>
        <a:xfrm>
          <a:off x="5041900" y="1544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1,002,562</a:t>
          </a:r>
          <a:endParaRPr kumimoji="1" lang="ja-JP" altLang="en-US" sz="1000" b="1">
            <a:latin typeface="ＭＳ Ｐゴシック"/>
          </a:endParaRPr>
        </a:p>
      </xdr:txBody>
    </xdr:sp>
    <xdr:clientData/>
  </xdr:oneCellAnchor>
  <xdr:twoCellAnchor>
    <xdr:from>
      <xdr:col>7</xdr:col>
      <xdr:colOff>63500</xdr:colOff>
      <xdr:row>90</xdr:row>
      <xdr:rowOff>40701</xdr:rowOff>
    </xdr:from>
    <xdr:to>
      <xdr:col>7</xdr:col>
      <xdr:colOff>241300</xdr:colOff>
      <xdr:row>90</xdr:row>
      <xdr:rowOff>40701</xdr:rowOff>
    </xdr:to>
    <xdr:cxnSp macro="">
      <xdr:nvCxnSpPr>
        <xdr:cNvPr id="193" name="直線コネクタ 192"/>
        <xdr:cNvCxnSpPr/>
      </xdr:nvCxnSpPr>
      <xdr:spPr>
        <a:xfrm>
          <a:off x="4864100" y="1547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123880</xdr:rowOff>
    </xdr:from>
    <xdr:ext cx="762000" cy="259045"/>
    <xdr:sp macro="" textlink="">
      <xdr:nvSpPr>
        <xdr:cNvPr id="194" name="人件費・物件費等の状況最大値テキスト"/>
        <xdr:cNvSpPr txBox="1"/>
      </xdr:nvSpPr>
      <xdr:spPr>
        <a:xfrm>
          <a:off x="5041900" y="136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105,443</a:t>
          </a:r>
          <a:endParaRPr kumimoji="1" lang="ja-JP" altLang="en-US" sz="1000" b="1">
            <a:latin typeface="ＭＳ Ｐゴシック"/>
          </a:endParaRPr>
        </a:p>
      </xdr:txBody>
    </xdr:sp>
    <xdr:clientData/>
  </xdr:oneCellAnchor>
  <xdr:twoCellAnchor>
    <xdr:from>
      <xdr:col>7</xdr:col>
      <xdr:colOff>63500</xdr:colOff>
      <xdr:row>81</xdr:row>
      <xdr:rowOff>37503</xdr:rowOff>
    </xdr:from>
    <xdr:to>
      <xdr:col>7</xdr:col>
      <xdr:colOff>241300</xdr:colOff>
      <xdr:row>81</xdr:row>
      <xdr:rowOff>37503</xdr:rowOff>
    </xdr:to>
    <xdr:cxnSp macro="">
      <xdr:nvCxnSpPr>
        <xdr:cNvPr id="195" name="直線コネクタ 194"/>
        <xdr:cNvCxnSpPr/>
      </xdr:nvCxnSpPr>
      <xdr:spPr>
        <a:xfrm>
          <a:off x="4864100" y="1392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107544</xdr:rowOff>
    </xdr:from>
    <xdr:to>
      <xdr:col>7</xdr:col>
      <xdr:colOff>152400</xdr:colOff>
      <xdr:row>81</xdr:row>
      <xdr:rowOff>112500</xdr:rowOff>
    </xdr:to>
    <xdr:cxnSp macro="">
      <xdr:nvCxnSpPr>
        <xdr:cNvPr id="196" name="直線コネクタ 195"/>
        <xdr:cNvCxnSpPr/>
      </xdr:nvCxnSpPr>
      <xdr:spPr>
        <a:xfrm>
          <a:off x="4114800" y="13994994"/>
          <a:ext cx="838200" cy="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121583</xdr:rowOff>
    </xdr:from>
    <xdr:ext cx="762000" cy="259045"/>
    <xdr:sp macro="" textlink="">
      <xdr:nvSpPr>
        <xdr:cNvPr id="197" name="人件費・物件費等の状況平均値テキスト"/>
        <xdr:cNvSpPr txBox="1"/>
      </xdr:nvSpPr>
      <xdr:spPr>
        <a:xfrm>
          <a:off x="5041900" y="14009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149506</xdr:rowOff>
    </xdr:from>
    <xdr:to>
      <xdr:col>7</xdr:col>
      <xdr:colOff>203200</xdr:colOff>
      <xdr:row>82</xdr:row>
      <xdr:rowOff>79656</xdr:rowOff>
    </xdr:to>
    <xdr:sp macro="" textlink="">
      <xdr:nvSpPr>
        <xdr:cNvPr id="198" name="フローチャート : 判断 197"/>
        <xdr:cNvSpPr/>
      </xdr:nvSpPr>
      <xdr:spPr>
        <a:xfrm>
          <a:off x="49022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107544</xdr:rowOff>
    </xdr:from>
    <xdr:to>
      <xdr:col>6</xdr:col>
      <xdr:colOff>0</xdr:colOff>
      <xdr:row>81</xdr:row>
      <xdr:rowOff>115255</xdr:rowOff>
    </xdr:to>
    <xdr:cxnSp macro="">
      <xdr:nvCxnSpPr>
        <xdr:cNvPr id="199" name="直線コネクタ 198"/>
        <xdr:cNvCxnSpPr/>
      </xdr:nvCxnSpPr>
      <xdr:spPr>
        <a:xfrm flipV="1">
          <a:off x="3225800" y="13994994"/>
          <a:ext cx="889000" cy="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165171</xdr:rowOff>
    </xdr:from>
    <xdr:to>
      <xdr:col>6</xdr:col>
      <xdr:colOff>50800</xdr:colOff>
      <xdr:row>82</xdr:row>
      <xdr:rowOff>95321</xdr:rowOff>
    </xdr:to>
    <xdr:sp macro="" textlink="">
      <xdr:nvSpPr>
        <xdr:cNvPr id="200" name="フローチャート : 判断 199"/>
        <xdr:cNvSpPr/>
      </xdr:nvSpPr>
      <xdr:spPr>
        <a:xfrm>
          <a:off x="4064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80098</xdr:rowOff>
    </xdr:from>
    <xdr:ext cx="736600" cy="259045"/>
    <xdr:sp macro="" textlink="">
      <xdr:nvSpPr>
        <xdr:cNvPr id="201" name="テキスト ボックス 200"/>
        <xdr:cNvSpPr txBox="1"/>
      </xdr:nvSpPr>
      <xdr:spPr>
        <a:xfrm>
          <a:off x="3733800" y="14138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101248</xdr:rowOff>
    </xdr:from>
    <xdr:to>
      <xdr:col>4</xdr:col>
      <xdr:colOff>482600</xdr:colOff>
      <xdr:row>81</xdr:row>
      <xdr:rowOff>115255</xdr:rowOff>
    </xdr:to>
    <xdr:cxnSp macro="">
      <xdr:nvCxnSpPr>
        <xdr:cNvPr id="202" name="直線コネクタ 201"/>
        <xdr:cNvCxnSpPr/>
      </xdr:nvCxnSpPr>
      <xdr:spPr>
        <a:xfrm>
          <a:off x="2336800" y="13988698"/>
          <a:ext cx="889000" cy="1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142771</xdr:rowOff>
    </xdr:from>
    <xdr:to>
      <xdr:col>4</xdr:col>
      <xdr:colOff>533400</xdr:colOff>
      <xdr:row>82</xdr:row>
      <xdr:rowOff>72921</xdr:rowOff>
    </xdr:to>
    <xdr:sp macro="" textlink="">
      <xdr:nvSpPr>
        <xdr:cNvPr id="203" name="フローチャート : 判断 202"/>
        <xdr:cNvSpPr/>
      </xdr:nvSpPr>
      <xdr:spPr>
        <a:xfrm>
          <a:off x="3175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57698</xdr:rowOff>
    </xdr:from>
    <xdr:ext cx="762000" cy="259045"/>
    <xdr:sp macro="" textlink="">
      <xdr:nvSpPr>
        <xdr:cNvPr id="204" name="テキスト ボックス 203"/>
        <xdr:cNvSpPr txBox="1"/>
      </xdr:nvSpPr>
      <xdr:spPr>
        <a:xfrm>
          <a:off x="2844800" y="1411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94186</xdr:rowOff>
    </xdr:from>
    <xdr:to>
      <xdr:col>3</xdr:col>
      <xdr:colOff>279400</xdr:colOff>
      <xdr:row>81</xdr:row>
      <xdr:rowOff>101248</xdr:rowOff>
    </xdr:to>
    <xdr:cxnSp macro="">
      <xdr:nvCxnSpPr>
        <xdr:cNvPr id="205" name="直線コネクタ 204"/>
        <xdr:cNvCxnSpPr/>
      </xdr:nvCxnSpPr>
      <xdr:spPr>
        <a:xfrm>
          <a:off x="1447800" y="13981636"/>
          <a:ext cx="889000" cy="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67295</xdr:rowOff>
    </xdr:from>
    <xdr:to>
      <xdr:col>3</xdr:col>
      <xdr:colOff>330200</xdr:colOff>
      <xdr:row>81</xdr:row>
      <xdr:rowOff>168895</xdr:rowOff>
    </xdr:to>
    <xdr:sp macro="" textlink="">
      <xdr:nvSpPr>
        <xdr:cNvPr id="206" name="フローチャート : 判断 205"/>
        <xdr:cNvSpPr/>
      </xdr:nvSpPr>
      <xdr:spPr>
        <a:xfrm>
          <a:off x="2286000" y="1395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153672</xdr:rowOff>
    </xdr:from>
    <xdr:ext cx="762000" cy="259045"/>
    <xdr:sp macro="" textlink="">
      <xdr:nvSpPr>
        <xdr:cNvPr id="207" name="テキスト ボックス 206"/>
        <xdr:cNvSpPr txBox="1"/>
      </xdr:nvSpPr>
      <xdr:spPr>
        <a:xfrm>
          <a:off x="1955800" y="1404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152,202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56274</xdr:rowOff>
    </xdr:from>
    <xdr:to>
      <xdr:col>2</xdr:col>
      <xdr:colOff>127000</xdr:colOff>
      <xdr:row>81</xdr:row>
      <xdr:rowOff>157874</xdr:rowOff>
    </xdr:to>
    <xdr:sp macro="" textlink="">
      <xdr:nvSpPr>
        <xdr:cNvPr id="208" name="フローチャート : 判断 207"/>
        <xdr:cNvSpPr/>
      </xdr:nvSpPr>
      <xdr:spPr>
        <a:xfrm>
          <a:off x="1397000" y="1394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142651</xdr:rowOff>
    </xdr:from>
    <xdr:ext cx="762000" cy="259045"/>
    <xdr:sp macro="" textlink="">
      <xdr:nvSpPr>
        <xdr:cNvPr id="209" name="テキスト ボックス 208"/>
        <xdr:cNvSpPr txBox="1"/>
      </xdr:nvSpPr>
      <xdr:spPr>
        <a:xfrm>
          <a:off x="1066800" y="1403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145,808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61700</xdr:rowOff>
    </xdr:from>
    <xdr:to>
      <xdr:col>7</xdr:col>
      <xdr:colOff>203200</xdr:colOff>
      <xdr:row>81</xdr:row>
      <xdr:rowOff>163300</xdr:rowOff>
    </xdr:to>
    <xdr:sp macro="" textlink="">
      <xdr:nvSpPr>
        <xdr:cNvPr id="215" name="円/楕円 214"/>
        <xdr:cNvSpPr/>
      </xdr:nvSpPr>
      <xdr:spPr>
        <a:xfrm>
          <a:off x="4902200" y="1394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154427</xdr:rowOff>
    </xdr:from>
    <xdr:ext cx="762000" cy="259045"/>
    <xdr:sp macro="" textlink="">
      <xdr:nvSpPr>
        <xdr:cNvPr id="216" name="人件費・物件費等の状況該当値テキスト"/>
        <xdr:cNvSpPr txBox="1"/>
      </xdr:nvSpPr>
      <xdr:spPr>
        <a:xfrm>
          <a:off x="5041900" y="1387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148,956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56744</xdr:rowOff>
    </xdr:from>
    <xdr:to>
      <xdr:col>6</xdr:col>
      <xdr:colOff>50800</xdr:colOff>
      <xdr:row>81</xdr:row>
      <xdr:rowOff>158344</xdr:rowOff>
    </xdr:to>
    <xdr:sp macro="" textlink="">
      <xdr:nvSpPr>
        <xdr:cNvPr id="217" name="円/楕円 216"/>
        <xdr:cNvSpPr/>
      </xdr:nvSpPr>
      <xdr:spPr>
        <a:xfrm>
          <a:off x="4064000" y="1394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168521</xdr:rowOff>
    </xdr:from>
    <xdr:ext cx="736600" cy="259045"/>
    <xdr:sp macro="" textlink="">
      <xdr:nvSpPr>
        <xdr:cNvPr id="218" name="テキスト ボックス 217"/>
        <xdr:cNvSpPr txBox="1"/>
      </xdr:nvSpPr>
      <xdr:spPr>
        <a:xfrm>
          <a:off x="3733800" y="13713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146,080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64455</xdr:rowOff>
    </xdr:from>
    <xdr:to>
      <xdr:col>4</xdr:col>
      <xdr:colOff>533400</xdr:colOff>
      <xdr:row>81</xdr:row>
      <xdr:rowOff>166055</xdr:rowOff>
    </xdr:to>
    <xdr:sp macro="" textlink="">
      <xdr:nvSpPr>
        <xdr:cNvPr id="219" name="円/楕円 218"/>
        <xdr:cNvSpPr/>
      </xdr:nvSpPr>
      <xdr:spPr>
        <a:xfrm>
          <a:off x="3175000" y="139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4782</xdr:rowOff>
    </xdr:from>
    <xdr:ext cx="762000" cy="259045"/>
    <xdr:sp macro="" textlink="">
      <xdr:nvSpPr>
        <xdr:cNvPr id="220" name="テキスト ボックス 219"/>
        <xdr:cNvSpPr txBox="1"/>
      </xdr:nvSpPr>
      <xdr:spPr>
        <a:xfrm>
          <a:off x="2844800" y="13720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150,554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50448</xdr:rowOff>
    </xdr:from>
    <xdr:to>
      <xdr:col>3</xdr:col>
      <xdr:colOff>330200</xdr:colOff>
      <xdr:row>81</xdr:row>
      <xdr:rowOff>152048</xdr:rowOff>
    </xdr:to>
    <xdr:sp macro="" textlink="">
      <xdr:nvSpPr>
        <xdr:cNvPr id="221" name="円/楕円 220"/>
        <xdr:cNvSpPr/>
      </xdr:nvSpPr>
      <xdr:spPr>
        <a:xfrm>
          <a:off x="2286000" y="1393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162225</xdr:rowOff>
    </xdr:from>
    <xdr:ext cx="762000" cy="259045"/>
    <xdr:sp macro="" textlink="">
      <xdr:nvSpPr>
        <xdr:cNvPr id="222" name="テキスト ボックス 221"/>
        <xdr:cNvSpPr txBox="1"/>
      </xdr:nvSpPr>
      <xdr:spPr>
        <a:xfrm>
          <a:off x="1955800" y="13706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142,427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43386</xdr:rowOff>
    </xdr:from>
    <xdr:to>
      <xdr:col>2</xdr:col>
      <xdr:colOff>127000</xdr:colOff>
      <xdr:row>81</xdr:row>
      <xdr:rowOff>144986</xdr:rowOff>
    </xdr:to>
    <xdr:sp macro="" textlink="">
      <xdr:nvSpPr>
        <xdr:cNvPr id="223" name="円/楕円 222"/>
        <xdr:cNvSpPr/>
      </xdr:nvSpPr>
      <xdr:spPr>
        <a:xfrm>
          <a:off x="1397000" y="1393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155163</xdr:rowOff>
    </xdr:from>
    <xdr:ext cx="762000" cy="259045"/>
    <xdr:sp macro="" textlink="">
      <xdr:nvSpPr>
        <xdr:cNvPr id="224" name="テキスト ボックス 223"/>
        <xdr:cNvSpPr txBox="1"/>
      </xdr:nvSpPr>
      <xdr:spPr>
        <a:xfrm>
          <a:off x="1066800" y="1369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138,330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給与体制に関しては、国に準拠しており類似団体平均より</a:t>
          </a:r>
          <a:r>
            <a:rPr kumimoji="1" lang="en-US" altLang="ja-JP" sz="1300">
              <a:latin typeface="ＭＳ Ｐゴシック"/>
            </a:rPr>
            <a:t>3.2</a:t>
          </a:r>
          <a:r>
            <a:rPr kumimoji="1" lang="ja-JP" altLang="en-US" sz="1300">
              <a:latin typeface="ＭＳ Ｐゴシック"/>
            </a:rPr>
            <a:t>ポイント高くなっている。今後も給与の適正化に努める。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89</xdr:row>
      <xdr:rowOff>53763</xdr:rowOff>
    </xdr:to>
    <xdr:cxnSp macro="">
      <xdr:nvCxnSpPr>
        <xdr:cNvPr id="253" name="直線コネクタ 252"/>
        <xdr:cNvCxnSpPr/>
      </xdr:nvCxnSpPr>
      <xdr:spPr>
        <a:xfrm flipV="1">
          <a:off x="17018000" y="13945446"/>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25840</xdr:rowOff>
    </xdr:from>
    <xdr:ext cx="762000" cy="259045"/>
    <xdr:sp macro="" textlink="">
      <xdr:nvSpPr>
        <xdr:cNvPr id="254" name="給与水準   （国との比較）最小値テキスト"/>
        <xdr:cNvSpPr txBox="1"/>
      </xdr:nvSpPr>
      <xdr:spPr>
        <a:xfrm>
          <a:off x="17106900" y="1528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89</xdr:row>
      <xdr:rowOff>53763</xdr:rowOff>
    </xdr:from>
    <xdr:to>
      <xdr:col>24</xdr:col>
      <xdr:colOff>647700</xdr:colOff>
      <xdr:row>89</xdr:row>
      <xdr:rowOff>53763</xdr:rowOff>
    </xdr:to>
    <xdr:cxnSp macro="">
      <xdr:nvCxnSpPr>
        <xdr:cNvPr id="255" name="直線コネクタ 254"/>
        <xdr:cNvCxnSpPr/>
      </xdr:nvCxnSpPr>
      <xdr:spPr>
        <a:xfrm>
          <a:off x="16929100" y="1531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6"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7" name="直線コネクタ 256"/>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109643</xdr:rowOff>
    </xdr:from>
    <xdr:to>
      <xdr:col>24</xdr:col>
      <xdr:colOff>558800</xdr:colOff>
      <xdr:row>89</xdr:row>
      <xdr:rowOff>142239</xdr:rowOff>
    </xdr:to>
    <xdr:cxnSp macro="">
      <xdr:nvCxnSpPr>
        <xdr:cNvPr id="258" name="直線コネクタ 257"/>
        <xdr:cNvCxnSpPr/>
      </xdr:nvCxnSpPr>
      <xdr:spPr>
        <a:xfrm flipV="1">
          <a:off x="16179800" y="14854343"/>
          <a:ext cx="838200" cy="54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160884</xdr:rowOff>
    </xdr:from>
    <xdr:ext cx="762000" cy="259045"/>
    <xdr:sp macro="" textlink="">
      <xdr:nvSpPr>
        <xdr:cNvPr id="259" name="給与水準   （国との比較）平均値テキスト"/>
        <xdr:cNvSpPr txBox="1"/>
      </xdr:nvSpPr>
      <xdr:spPr>
        <a:xfrm>
          <a:off x="17106900" y="1439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60" name="フローチャート : 判断 259"/>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85937</xdr:rowOff>
    </xdr:from>
    <xdr:to>
      <xdr:col>23</xdr:col>
      <xdr:colOff>406400</xdr:colOff>
      <xdr:row>89</xdr:row>
      <xdr:rowOff>142239</xdr:rowOff>
    </xdr:to>
    <xdr:cxnSp macro="">
      <xdr:nvCxnSpPr>
        <xdr:cNvPr id="261" name="直線コネクタ 260"/>
        <xdr:cNvCxnSpPr/>
      </xdr:nvCxnSpPr>
      <xdr:spPr>
        <a:xfrm>
          <a:off x="15290800" y="15344987"/>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61807</xdr:rowOff>
    </xdr:from>
    <xdr:to>
      <xdr:col>23</xdr:col>
      <xdr:colOff>457200</xdr:colOff>
      <xdr:row>88</xdr:row>
      <xdr:rowOff>163407</xdr:rowOff>
    </xdr:to>
    <xdr:sp macro="" textlink="">
      <xdr:nvSpPr>
        <xdr:cNvPr id="262" name="フローチャート : 判断 261"/>
        <xdr:cNvSpPr/>
      </xdr:nvSpPr>
      <xdr:spPr>
        <a:xfrm>
          <a:off x="16129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2134</xdr:rowOff>
    </xdr:from>
    <xdr:ext cx="736600" cy="259045"/>
    <xdr:sp macro="" textlink="">
      <xdr:nvSpPr>
        <xdr:cNvPr id="263" name="テキスト ボックス 262"/>
        <xdr:cNvSpPr txBox="1"/>
      </xdr:nvSpPr>
      <xdr:spPr>
        <a:xfrm>
          <a:off x="15798800" y="14918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39793</xdr:rowOff>
    </xdr:from>
    <xdr:to>
      <xdr:col>22</xdr:col>
      <xdr:colOff>203200</xdr:colOff>
      <xdr:row>89</xdr:row>
      <xdr:rowOff>85937</xdr:rowOff>
    </xdr:to>
    <xdr:cxnSp macro="">
      <xdr:nvCxnSpPr>
        <xdr:cNvPr id="264" name="直線コネクタ 263"/>
        <xdr:cNvCxnSpPr/>
      </xdr:nvCxnSpPr>
      <xdr:spPr>
        <a:xfrm>
          <a:off x="14401800" y="14613043"/>
          <a:ext cx="889000" cy="73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5" name="フローチャート : 判断 264"/>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149454</xdr:rowOff>
    </xdr:from>
    <xdr:ext cx="762000" cy="259045"/>
    <xdr:sp macro="" textlink="">
      <xdr:nvSpPr>
        <xdr:cNvPr id="266" name="テキスト ボックス 265"/>
        <xdr:cNvSpPr txBox="1"/>
      </xdr:nvSpPr>
      <xdr:spPr>
        <a:xfrm>
          <a:off x="14909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114723</xdr:rowOff>
    </xdr:from>
    <xdr:to>
      <xdr:col>21</xdr:col>
      <xdr:colOff>0</xdr:colOff>
      <xdr:row>85</xdr:row>
      <xdr:rowOff>39793</xdr:rowOff>
    </xdr:to>
    <xdr:cxnSp macro="">
      <xdr:nvCxnSpPr>
        <xdr:cNvPr id="267" name="直線コネクタ 266"/>
        <xdr:cNvCxnSpPr/>
      </xdr:nvCxnSpPr>
      <xdr:spPr>
        <a:xfrm>
          <a:off x="13512800" y="1451652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96096</xdr:rowOff>
    </xdr:from>
    <xdr:to>
      <xdr:col>21</xdr:col>
      <xdr:colOff>50800</xdr:colOff>
      <xdr:row>85</xdr:row>
      <xdr:rowOff>26246</xdr:rowOff>
    </xdr:to>
    <xdr:sp macro="" textlink="">
      <xdr:nvSpPr>
        <xdr:cNvPr id="268" name="フローチャート : 判断 267"/>
        <xdr:cNvSpPr/>
      </xdr:nvSpPr>
      <xdr:spPr>
        <a:xfrm>
          <a:off x="14351000" y="14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36423</xdr:rowOff>
    </xdr:from>
    <xdr:ext cx="762000" cy="259045"/>
    <xdr:sp macro="" textlink="">
      <xdr:nvSpPr>
        <xdr:cNvPr id="269" name="テキスト ボックス 268"/>
        <xdr:cNvSpPr txBox="1"/>
      </xdr:nvSpPr>
      <xdr:spPr>
        <a:xfrm>
          <a:off x="14020800" y="1426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80011</xdr:rowOff>
    </xdr:from>
    <xdr:to>
      <xdr:col>19</xdr:col>
      <xdr:colOff>533400</xdr:colOff>
      <xdr:row>85</xdr:row>
      <xdr:rowOff>10161</xdr:rowOff>
    </xdr:to>
    <xdr:sp macro="" textlink="">
      <xdr:nvSpPr>
        <xdr:cNvPr id="270" name="フローチャート : 判断 269"/>
        <xdr:cNvSpPr/>
      </xdr:nvSpPr>
      <xdr:spPr>
        <a:xfrm>
          <a:off x="13462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166388</xdr:rowOff>
    </xdr:from>
    <xdr:ext cx="762000" cy="259045"/>
    <xdr:sp macro="" textlink="">
      <xdr:nvSpPr>
        <xdr:cNvPr id="271" name="テキスト ボックス 270"/>
        <xdr:cNvSpPr txBox="1"/>
      </xdr:nvSpPr>
      <xdr:spPr>
        <a:xfrm>
          <a:off x="13131800" y="145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77" name="円/楕円 276"/>
        <xdr:cNvSpPr/>
      </xdr:nvSpPr>
      <xdr:spPr>
        <a:xfrm>
          <a:off x="169672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30920</xdr:rowOff>
    </xdr:from>
    <xdr:ext cx="762000" cy="259045"/>
    <xdr:sp macro="" textlink="">
      <xdr:nvSpPr>
        <xdr:cNvPr id="278" name="給与水準   （国との比較）該当値テキスト"/>
        <xdr:cNvSpPr txBox="1"/>
      </xdr:nvSpPr>
      <xdr:spPr>
        <a:xfrm>
          <a:off x="17106900" y="1477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91439</xdr:rowOff>
    </xdr:from>
    <xdr:to>
      <xdr:col>23</xdr:col>
      <xdr:colOff>457200</xdr:colOff>
      <xdr:row>90</xdr:row>
      <xdr:rowOff>21589</xdr:rowOff>
    </xdr:to>
    <xdr:sp macro="" textlink="">
      <xdr:nvSpPr>
        <xdr:cNvPr id="279" name="円/楕円 278"/>
        <xdr:cNvSpPr/>
      </xdr:nvSpPr>
      <xdr:spPr>
        <a:xfrm>
          <a:off x="16129000" y="1535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6366</xdr:rowOff>
    </xdr:from>
    <xdr:ext cx="736600" cy="259045"/>
    <xdr:sp macro="" textlink="">
      <xdr:nvSpPr>
        <xdr:cNvPr id="280" name="テキスト ボックス 279"/>
        <xdr:cNvSpPr txBox="1"/>
      </xdr:nvSpPr>
      <xdr:spPr>
        <a:xfrm>
          <a:off x="15798800" y="15436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35137</xdr:rowOff>
    </xdr:from>
    <xdr:to>
      <xdr:col>22</xdr:col>
      <xdr:colOff>254000</xdr:colOff>
      <xdr:row>89</xdr:row>
      <xdr:rowOff>136737</xdr:rowOff>
    </xdr:to>
    <xdr:sp macro="" textlink="">
      <xdr:nvSpPr>
        <xdr:cNvPr id="281" name="円/楕円 280"/>
        <xdr:cNvSpPr/>
      </xdr:nvSpPr>
      <xdr:spPr>
        <a:xfrm>
          <a:off x="15240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121514</xdr:rowOff>
    </xdr:from>
    <xdr:ext cx="762000" cy="259045"/>
    <xdr:sp macro="" textlink="">
      <xdr:nvSpPr>
        <xdr:cNvPr id="282" name="テキスト ボックス 281"/>
        <xdr:cNvSpPr txBox="1"/>
      </xdr:nvSpPr>
      <xdr:spPr>
        <a:xfrm>
          <a:off x="14909800" y="1538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160443</xdr:rowOff>
    </xdr:from>
    <xdr:to>
      <xdr:col>21</xdr:col>
      <xdr:colOff>50800</xdr:colOff>
      <xdr:row>85</xdr:row>
      <xdr:rowOff>90593</xdr:rowOff>
    </xdr:to>
    <xdr:sp macro="" textlink="">
      <xdr:nvSpPr>
        <xdr:cNvPr id="283" name="円/楕円 282"/>
        <xdr:cNvSpPr/>
      </xdr:nvSpPr>
      <xdr:spPr>
        <a:xfrm>
          <a:off x="143510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75370</xdr:rowOff>
    </xdr:from>
    <xdr:ext cx="762000" cy="259045"/>
    <xdr:sp macro="" textlink="">
      <xdr:nvSpPr>
        <xdr:cNvPr id="284" name="テキスト ボックス 283"/>
        <xdr:cNvSpPr txBox="1"/>
      </xdr:nvSpPr>
      <xdr:spPr>
        <a:xfrm>
          <a:off x="14020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63923</xdr:rowOff>
    </xdr:from>
    <xdr:to>
      <xdr:col>19</xdr:col>
      <xdr:colOff>533400</xdr:colOff>
      <xdr:row>84</xdr:row>
      <xdr:rowOff>165523</xdr:rowOff>
    </xdr:to>
    <xdr:sp macro="" textlink="">
      <xdr:nvSpPr>
        <xdr:cNvPr id="285" name="円/楕円 284"/>
        <xdr:cNvSpPr/>
      </xdr:nvSpPr>
      <xdr:spPr>
        <a:xfrm>
          <a:off x="134620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4250</xdr:rowOff>
    </xdr:from>
    <xdr:ext cx="762000" cy="259045"/>
    <xdr:sp macro="" textlink="">
      <xdr:nvSpPr>
        <xdr:cNvPr id="286" name="テキスト ボックス 285"/>
        <xdr:cNvSpPr txBox="1"/>
      </xdr:nvSpPr>
      <xdr:spPr>
        <a:xfrm>
          <a:off x="13131800" y="1423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集中改革プランに基づき、平成</a:t>
          </a:r>
          <a:r>
            <a:rPr kumimoji="1" lang="en-US" altLang="ja-JP" sz="1300">
              <a:latin typeface="ＭＳ Ｐゴシック"/>
            </a:rPr>
            <a:t>17</a:t>
          </a:r>
          <a:r>
            <a:rPr kumimoji="1" lang="ja-JP" altLang="en-US" sz="1300">
              <a:latin typeface="ＭＳ Ｐゴシック"/>
            </a:rPr>
            <a:t>年度以降新規採用職員の抑制により</a:t>
          </a:r>
          <a:r>
            <a:rPr kumimoji="1" lang="en-US" altLang="ja-JP" sz="1300">
              <a:latin typeface="ＭＳ Ｐゴシック"/>
            </a:rPr>
            <a:t>17</a:t>
          </a:r>
          <a:r>
            <a:rPr kumimoji="1" lang="ja-JP" altLang="en-US" sz="1300">
              <a:latin typeface="ＭＳ Ｐゴシック"/>
            </a:rPr>
            <a:t>名</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9.3%)</a:t>
          </a:r>
          <a:r>
            <a:rPr kumimoji="1" lang="ja-JP" altLang="en-US" sz="1300">
              <a:latin typeface="ＭＳ Ｐゴシック"/>
            </a:rPr>
            <a:t>の職員数削減を行ってきたため、類似団体平均より</a:t>
          </a:r>
          <a:r>
            <a:rPr kumimoji="1" lang="en-US" altLang="ja-JP" sz="1300">
              <a:latin typeface="ＭＳ Ｐゴシック"/>
            </a:rPr>
            <a:t>1.95</a:t>
          </a:r>
          <a:r>
            <a:rPr kumimoji="1" lang="ja-JP" altLang="en-US" sz="1300">
              <a:latin typeface="ＭＳ Ｐゴシック"/>
            </a:rPr>
            <a:t>人下回っている。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67</xdr:row>
      <xdr:rowOff>165040</xdr:rowOff>
    </xdr:to>
    <xdr:cxnSp macro="">
      <xdr:nvCxnSpPr>
        <xdr:cNvPr id="318" name="直線コネクタ 317"/>
        <xdr:cNvCxnSpPr/>
      </xdr:nvCxnSpPr>
      <xdr:spPr>
        <a:xfrm flipV="1">
          <a:off x="17018000" y="10033181"/>
          <a:ext cx="0" cy="16190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137117</xdr:rowOff>
    </xdr:from>
    <xdr:ext cx="762000" cy="259045"/>
    <xdr:sp macro="" textlink="">
      <xdr:nvSpPr>
        <xdr:cNvPr id="319" name="定員管理の状況最小値テキスト"/>
        <xdr:cNvSpPr txBox="1"/>
      </xdr:nvSpPr>
      <xdr:spPr>
        <a:xfrm>
          <a:off x="17106900" y="1162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20.96</a:t>
          </a:r>
          <a:endParaRPr kumimoji="1" lang="ja-JP" altLang="en-US" sz="1000" b="1">
            <a:latin typeface="ＭＳ Ｐゴシック"/>
          </a:endParaRPr>
        </a:p>
      </xdr:txBody>
    </xdr:sp>
    <xdr:clientData/>
  </xdr:oneCellAnchor>
  <xdr:twoCellAnchor>
    <xdr:from>
      <xdr:col>24</xdr:col>
      <xdr:colOff>469900</xdr:colOff>
      <xdr:row>67</xdr:row>
      <xdr:rowOff>165040</xdr:rowOff>
    </xdr:from>
    <xdr:to>
      <xdr:col>24</xdr:col>
      <xdr:colOff>647700</xdr:colOff>
      <xdr:row>67</xdr:row>
      <xdr:rowOff>165040</xdr:rowOff>
    </xdr:to>
    <xdr:cxnSp macro="">
      <xdr:nvCxnSpPr>
        <xdr:cNvPr id="320" name="直線コネクタ 319"/>
        <xdr:cNvCxnSpPr/>
      </xdr:nvCxnSpPr>
      <xdr:spPr>
        <a:xfrm>
          <a:off x="16929100" y="1165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21"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22" name="直線コネクタ 321"/>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141454</xdr:rowOff>
    </xdr:from>
    <xdr:to>
      <xdr:col>24</xdr:col>
      <xdr:colOff>558800</xdr:colOff>
      <xdr:row>60</xdr:row>
      <xdr:rowOff>141454</xdr:rowOff>
    </xdr:to>
    <xdr:cxnSp macro="">
      <xdr:nvCxnSpPr>
        <xdr:cNvPr id="323" name="直線コネクタ 322"/>
        <xdr:cNvCxnSpPr/>
      </xdr:nvCxnSpPr>
      <xdr:spPr>
        <a:xfrm>
          <a:off x="16179800" y="104284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115345</xdr:rowOff>
    </xdr:from>
    <xdr:ext cx="762000" cy="259045"/>
    <xdr:sp macro="" textlink="">
      <xdr:nvSpPr>
        <xdr:cNvPr id="324" name="定員管理の状況平均値テキスト"/>
        <xdr:cNvSpPr txBox="1"/>
      </xdr:nvSpPr>
      <xdr:spPr>
        <a:xfrm>
          <a:off x="17106900" y="10573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143268</xdr:rowOff>
    </xdr:from>
    <xdr:to>
      <xdr:col>24</xdr:col>
      <xdr:colOff>609600</xdr:colOff>
      <xdr:row>62</xdr:row>
      <xdr:rowOff>73418</xdr:rowOff>
    </xdr:to>
    <xdr:sp macro="" textlink="">
      <xdr:nvSpPr>
        <xdr:cNvPr id="325" name="フローチャート : 判断 324"/>
        <xdr:cNvSpPr/>
      </xdr:nvSpPr>
      <xdr:spPr>
        <a:xfrm>
          <a:off x="169672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136858</xdr:rowOff>
    </xdr:from>
    <xdr:to>
      <xdr:col>23</xdr:col>
      <xdr:colOff>406400</xdr:colOff>
      <xdr:row>60</xdr:row>
      <xdr:rowOff>141454</xdr:rowOff>
    </xdr:to>
    <xdr:cxnSp macro="">
      <xdr:nvCxnSpPr>
        <xdr:cNvPr id="326" name="直線コネクタ 325"/>
        <xdr:cNvCxnSpPr/>
      </xdr:nvCxnSpPr>
      <xdr:spPr>
        <a:xfrm>
          <a:off x="15290800" y="10423858"/>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137523</xdr:rowOff>
    </xdr:from>
    <xdr:to>
      <xdr:col>23</xdr:col>
      <xdr:colOff>457200</xdr:colOff>
      <xdr:row>62</xdr:row>
      <xdr:rowOff>67673</xdr:rowOff>
    </xdr:to>
    <xdr:sp macro="" textlink="">
      <xdr:nvSpPr>
        <xdr:cNvPr id="327" name="フローチャート : 判断 326"/>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52450</xdr:rowOff>
    </xdr:from>
    <xdr:ext cx="736600" cy="259045"/>
    <xdr:sp macro="" textlink="">
      <xdr:nvSpPr>
        <xdr:cNvPr id="328" name="テキスト ボックス 327"/>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136858</xdr:rowOff>
    </xdr:from>
    <xdr:to>
      <xdr:col>22</xdr:col>
      <xdr:colOff>203200</xdr:colOff>
      <xdr:row>60</xdr:row>
      <xdr:rowOff>140305</xdr:rowOff>
    </xdr:to>
    <xdr:cxnSp macro="">
      <xdr:nvCxnSpPr>
        <xdr:cNvPr id="329" name="直線コネクタ 328"/>
        <xdr:cNvCxnSpPr/>
      </xdr:nvCxnSpPr>
      <xdr:spPr>
        <a:xfrm flipV="1">
          <a:off x="14401800" y="10423858"/>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132927</xdr:rowOff>
    </xdr:from>
    <xdr:to>
      <xdr:col>22</xdr:col>
      <xdr:colOff>254000</xdr:colOff>
      <xdr:row>62</xdr:row>
      <xdr:rowOff>63077</xdr:rowOff>
    </xdr:to>
    <xdr:sp macro="" textlink="">
      <xdr:nvSpPr>
        <xdr:cNvPr id="330" name="フローチャート : 判断 329"/>
        <xdr:cNvSpPr/>
      </xdr:nvSpPr>
      <xdr:spPr>
        <a:xfrm>
          <a:off x="15240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47854</xdr:rowOff>
    </xdr:from>
    <xdr:ext cx="762000" cy="259045"/>
    <xdr:sp macro="" textlink="">
      <xdr:nvSpPr>
        <xdr:cNvPr id="331" name="テキスト ボックス 330"/>
        <xdr:cNvSpPr txBox="1"/>
      </xdr:nvSpPr>
      <xdr:spPr>
        <a:xfrm>
          <a:off x="14909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140305</xdr:rowOff>
    </xdr:from>
    <xdr:to>
      <xdr:col>21</xdr:col>
      <xdr:colOff>0</xdr:colOff>
      <xdr:row>60</xdr:row>
      <xdr:rowOff>152944</xdr:rowOff>
    </xdr:to>
    <xdr:cxnSp macro="">
      <xdr:nvCxnSpPr>
        <xdr:cNvPr id="332" name="直線コネクタ 331"/>
        <xdr:cNvCxnSpPr/>
      </xdr:nvCxnSpPr>
      <xdr:spPr>
        <a:xfrm flipV="1">
          <a:off x="13512800" y="10427305"/>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80312</xdr:rowOff>
    </xdr:from>
    <xdr:to>
      <xdr:col>21</xdr:col>
      <xdr:colOff>50800</xdr:colOff>
      <xdr:row>61</xdr:row>
      <xdr:rowOff>10462</xdr:rowOff>
    </xdr:to>
    <xdr:sp macro="" textlink="">
      <xdr:nvSpPr>
        <xdr:cNvPr id="333" name="フローチャート : 判断 332"/>
        <xdr:cNvSpPr/>
      </xdr:nvSpPr>
      <xdr:spPr>
        <a:xfrm>
          <a:off x="14351000" y="1036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20639</xdr:rowOff>
    </xdr:from>
    <xdr:ext cx="762000" cy="259045"/>
    <xdr:sp macro="" textlink="">
      <xdr:nvSpPr>
        <xdr:cNvPr id="334" name="テキスト ボックス 333"/>
        <xdr:cNvSpPr txBox="1"/>
      </xdr:nvSpPr>
      <xdr:spPr>
        <a:xfrm>
          <a:off x="14020800" y="1013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41245</xdr:rowOff>
    </xdr:from>
    <xdr:to>
      <xdr:col>19</xdr:col>
      <xdr:colOff>533400</xdr:colOff>
      <xdr:row>60</xdr:row>
      <xdr:rowOff>142845</xdr:rowOff>
    </xdr:to>
    <xdr:sp macro="" textlink="">
      <xdr:nvSpPr>
        <xdr:cNvPr id="335" name="フローチャート : 判断 334"/>
        <xdr:cNvSpPr/>
      </xdr:nvSpPr>
      <xdr:spPr>
        <a:xfrm>
          <a:off x="13462000" y="1032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153022</xdr:rowOff>
    </xdr:from>
    <xdr:ext cx="762000" cy="259045"/>
    <xdr:sp macro="" textlink="">
      <xdr:nvSpPr>
        <xdr:cNvPr id="336" name="テキスト ボックス 335"/>
        <xdr:cNvSpPr txBox="1"/>
      </xdr:nvSpPr>
      <xdr:spPr>
        <a:xfrm>
          <a:off x="13131800" y="1009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90654</xdr:rowOff>
    </xdr:from>
    <xdr:to>
      <xdr:col>24</xdr:col>
      <xdr:colOff>609600</xdr:colOff>
      <xdr:row>61</xdr:row>
      <xdr:rowOff>20804</xdr:rowOff>
    </xdr:to>
    <xdr:sp macro="" textlink="">
      <xdr:nvSpPr>
        <xdr:cNvPr id="342" name="円/楕円 341"/>
        <xdr:cNvSpPr/>
      </xdr:nvSpPr>
      <xdr:spPr>
        <a:xfrm>
          <a:off x="16967200" y="1037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107181</xdr:rowOff>
    </xdr:from>
    <xdr:ext cx="762000" cy="259045"/>
    <xdr:sp macro="" textlink="">
      <xdr:nvSpPr>
        <xdr:cNvPr id="343" name="定員管理の状況該当値テキスト"/>
        <xdr:cNvSpPr txBox="1"/>
      </xdr:nvSpPr>
      <xdr:spPr>
        <a:xfrm>
          <a:off x="17106900" y="1022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90654</xdr:rowOff>
    </xdr:from>
    <xdr:to>
      <xdr:col>23</xdr:col>
      <xdr:colOff>457200</xdr:colOff>
      <xdr:row>61</xdr:row>
      <xdr:rowOff>20804</xdr:rowOff>
    </xdr:to>
    <xdr:sp macro="" textlink="">
      <xdr:nvSpPr>
        <xdr:cNvPr id="344" name="円/楕円 343"/>
        <xdr:cNvSpPr/>
      </xdr:nvSpPr>
      <xdr:spPr>
        <a:xfrm>
          <a:off x="16129000" y="1037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30981</xdr:rowOff>
    </xdr:from>
    <xdr:ext cx="736600" cy="259045"/>
    <xdr:sp macro="" textlink="">
      <xdr:nvSpPr>
        <xdr:cNvPr id="345" name="テキスト ボックス 344"/>
        <xdr:cNvSpPr txBox="1"/>
      </xdr:nvSpPr>
      <xdr:spPr>
        <a:xfrm>
          <a:off x="15798800" y="10146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86058</xdr:rowOff>
    </xdr:from>
    <xdr:to>
      <xdr:col>22</xdr:col>
      <xdr:colOff>254000</xdr:colOff>
      <xdr:row>61</xdr:row>
      <xdr:rowOff>16208</xdr:rowOff>
    </xdr:to>
    <xdr:sp macro="" textlink="">
      <xdr:nvSpPr>
        <xdr:cNvPr id="346" name="円/楕円 345"/>
        <xdr:cNvSpPr/>
      </xdr:nvSpPr>
      <xdr:spPr>
        <a:xfrm>
          <a:off x="15240000" y="1037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26385</xdr:rowOff>
    </xdr:from>
    <xdr:ext cx="762000" cy="259045"/>
    <xdr:sp macro="" textlink="">
      <xdr:nvSpPr>
        <xdr:cNvPr id="347" name="テキスト ボックス 346"/>
        <xdr:cNvSpPr txBox="1"/>
      </xdr:nvSpPr>
      <xdr:spPr>
        <a:xfrm>
          <a:off x="14909800" y="1014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89505</xdr:rowOff>
    </xdr:from>
    <xdr:to>
      <xdr:col>21</xdr:col>
      <xdr:colOff>50800</xdr:colOff>
      <xdr:row>61</xdr:row>
      <xdr:rowOff>19655</xdr:rowOff>
    </xdr:to>
    <xdr:sp macro="" textlink="">
      <xdr:nvSpPr>
        <xdr:cNvPr id="348" name="円/楕円 347"/>
        <xdr:cNvSpPr/>
      </xdr:nvSpPr>
      <xdr:spPr>
        <a:xfrm>
          <a:off x="14351000" y="1037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4432</xdr:rowOff>
    </xdr:from>
    <xdr:ext cx="762000" cy="259045"/>
    <xdr:sp macro="" textlink="">
      <xdr:nvSpPr>
        <xdr:cNvPr id="349" name="テキスト ボックス 348"/>
        <xdr:cNvSpPr txBox="1"/>
      </xdr:nvSpPr>
      <xdr:spPr>
        <a:xfrm>
          <a:off x="14020800" y="1046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102144</xdr:rowOff>
    </xdr:from>
    <xdr:to>
      <xdr:col>19</xdr:col>
      <xdr:colOff>533400</xdr:colOff>
      <xdr:row>61</xdr:row>
      <xdr:rowOff>32294</xdr:rowOff>
    </xdr:to>
    <xdr:sp macro="" textlink="">
      <xdr:nvSpPr>
        <xdr:cNvPr id="350" name="円/楕円 349"/>
        <xdr:cNvSpPr/>
      </xdr:nvSpPr>
      <xdr:spPr>
        <a:xfrm>
          <a:off x="134620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17071</xdr:rowOff>
    </xdr:from>
    <xdr:ext cx="762000" cy="259045"/>
    <xdr:sp macro="" textlink="">
      <xdr:nvSpPr>
        <xdr:cNvPr id="351" name="テキスト ボックス 350"/>
        <xdr:cNvSpPr txBox="1"/>
      </xdr:nvSpPr>
      <xdr:spPr>
        <a:xfrm>
          <a:off x="13131800" y="1047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過去において失業対策事業、地域改善事業等を多額の地方債に依存してきたため、公債費負担が大きい。近年、投資的経費を抑制してきたが、平成</a:t>
          </a:r>
          <a:r>
            <a:rPr kumimoji="1" lang="en-US" altLang="ja-JP" sz="1300">
              <a:solidFill>
                <a:schemeClr val="dk1"/>
              </a:solidFill>
              <a:effectLst/>
              <a:latin typeface="+mn-lt"/>
              <a:ea typeface="+mn-ea"/>
              <a:cs typeface="+mn-cs"/>
            </a:rPr>
            <a:t>22</a:t>
          </a:r>
          <a:r>
            <a:rPr kumimoji="1" lang="ja-JP" altLang="ja-JP" sz="1300">
              <a:solidFill>
                <a:schemeClr val="dk1"/>
              </a:solidFill>
              <a:effectLst/>
              <a:latin typeface="+mn-lt"/>
              <a:ea typeface="+mn-ea"/>
              <a:cs typeface="+mn-cs"/>
            </a:rPr>
            <a:t>年度では、平成</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年度の繰越事業を含み、小学校校舎危険改築事業や道の駅建設事業等大型事業を行ったため、地方債残高等が増加した。平成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年度以降は元利償還金が減少し</a:t>
          </a:r>
          <a:r>
            <a:rPr kumimoji="1" lang="ja-JP" altLang="en-US" sz="1300">
              <a:solidFill>
                <a:schemeClr val="dk1"/>
              </a:solidFill>
              <a:effectLst/>
              <a:latin typeface="+mn-lt"/>
              <a:ea typeface="+mn-ea"/>
              <a:cs typeface="+mn-cs"/>
            </a:rPr>
            <a:t>たが</a:t>
          </a:r>
          <a:r>
            <a:rPr kumimoji="1" lang="ja-JP" altLang="ja-JP" sz="1300">
              <a:solidFill>
                <a:schemeClr val="dk1"/>
              </a:solidFill>
              <a:effectLst/>
              <a:latin typeface="+mn-lt"/>
              <a:ea typeface="+mn-ea"/>
              <a:cs typeface="+mn-cs"/>
            </a:rPr>
            <a:t>、今後も、これまで以上に事業の緊急性、必要性等を考慮した地方債の新規発行を最小限に努めていく。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102447</xdr:rowOff>
    </xdr:from>
    <xdr:to>
      <xdr:col>24</xdr:col>
      <xdr:colOff>558800</xdr:colOff>
      <xdr:row>45</xdr:row>
      <xdr:rowOff>66040</xdr:rowOff>
    </xdr:to>
    <xdr:cxnSp macro="">
      <xdr:nvCxnSpPr>
        <xdr:cNvPr id="380" name="直線コネクタ 379"/>
        <xdr:cNvCxnSpPr/>
      </xdr:nvCxnSpPr>
      <xdr:spPr>
        <a:xfrm flipV="1">
          <a:off x="17018000" y="644609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81"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82" name="直線コネクタ 381"/>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17374</xdr:rowOff>
    </xdr:from>
    <xdr:ext cx="762000" cy="259045"/>
    <xdr:sp macro="" textlink="">
      <xdr:nvSpPr>
        <xdr:cNvPr id="383" name="公債費負担の状況最大値テキスト"/>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24</xdr:col>
      <xdr:colOff>469900</xdr:colOff>
      <xdr:row>37</xdr:row>
      <xdr:rowOff>102447</xdr:rowOff>
    </xdr:from>
    <xdr:to>
      <xdr:col>24</xdr:col>
      <xdr:colOff>647700</xdr:colOff>
      <xdr:row>37</xdr:row>
      <xdr:rowOff>102447</xdr:rowOff>
    </xdr:to>
    <xdr:cxnSp macro="">
      <xdr:nvCxnSpPr>
        <xdr:cNvPr id="384" name="直線コネクタ 383"/>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129540</xdr:rowOff>
    </xdr:from>
    <xdr:to>
      <xdr:col>24</xdr:col>
      <xdr:colOff>558800</xdr:colOff>
      <xdr:row>40</xdr:row>
      <xdr:rowOff>46567</xdr:rowOff>
    </xdr:to>
    <xdr:cxnSp macro="">
      <xdr:nvCxnSpPr>
        <xdr:cNvPr id="385" name="直線コネクタ 384"/>
        <xdr:cNvCxnSpPr/>
      </xdr:nvCxnSpPr>
      <xdr:spPr>
        <a:xfrm flipV="1">
          <a:off x="16179800" y="6816090"/>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88494</xdr:rowOff>
    </xdr:from>
    <xdr:ext cx="762000" cy="259045"/>
    <xdr:sp macro="" textlink="">
      <xdr:nvSpPr>
        <xdr:cNvPr id="386" name="公債費負担の状況平均値テキスト"/>
        <xdr:cNvSpPr txBox="1"/>
      </xdr:nvSpPr>
      <xdr:spPr>
        <a:xfrm>
          <a:off x="17106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116417</xdr:rowOff>
    </xdr:from>
    <xdr:to>
      <xdr:col>24</xdr:col>
      <xdr:colOff>609600</xdr:colOff>
      <xdr:row>41</xdr:row>
      <xdr:rowOff>46567</xdr:rowOff>
    </xdr:to>
    <xdr:sp macro="" textlink="">
      <xdr:nvSpPr>
        <xdr:cNvPr id="387" name="フローチャート : 判断 386"/>
        <xdr:cNvSpPr/>
      </xdr:nvSpPr>
      <xdr:spPr>
        <a:xfrm>
          <a:off x="16967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46567</xdr:rowOff>
    </xdr:from>
    <xdr:to>
      <xdr:col>23</xdr:col>
      <xdr:colOff>406400</xdr:colOff>
      <xdr:row>40</xdr:row>
      <xdr:rowOff>118956</xdr:rowOff>
    </xdr:to>
    <xdr:cxnSp macro="">
      <xdr:nvCxnSpPr>
        <xdr:cNvPr id="388" name="直線コネクタ 387"/>
        <xdr:cNvCxnSpPr/>
      </xdr:nvCxnSpPr>
      <xdr:spPr>
        <a:xfrm flipV="1">
          <a:off x="15290800" y="690456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89" name="フローチャート : 判断 388"/>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103733</xdr:rowOff>
    </xdr:from>
    <xdr:ext cx="736600" cy="259045"/>
    <xdr:sp macro="" textlink="">
      <xdr:nvSpPr>
        <xdr:cNvPr id="390" name="テキスト ボックス 389"/>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118956</xdr:rowOff>
    </xdr:from>
    <xdr:to>
      <xdr:col>22</xdr:col>
      <xdr:colOff>203200</xdr:colOff>
      <xdr:row>40</xdr:row>
      <xdr:rowOff>127000</xdr:rowOff>
    </xdr:to>
    <xdr:cxnSp macro="">
      <xdr:nvCxnSpPr>
        <xdr:cNvPr id="391" name="直線コネクタ 390"/>
        <xdr:cNvCxnSpPr/>
      </xdr:nvCxnSpPr>
      <xdr:spPr>
        <a:xfrm flipV="1">
          <a:off x="14401800" y="69769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113877</xdr:rowOff>
    </xdr:from>
    <xdr:to>
      <xdr:col>22</xdr:col>
      <xdr:colOff>254000</xdr:colOff>
      <xdr:row>42</xdr:row>
      <xdr:rowOff>44027</xdr:rowOff>
    </xdr:to>
    <xdr:sp macro="" textlink="">
      <xdr:nvSpPr>
        <xdr:cNvPr id="392" name="フローチャート : 判断 391"/>
        <xdr:cNvSpPr/>
      </xdr:nvSpPr>
      <xdr:spPr>
        <a:xfrm>
          <a:off x="15240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28804</xdr:rowOff>
    </xdr:from>
    <xdr:ext cx="762000" cy="259045"/>
    <xdr:sp macro="" textlink="">
      <xdr:nvSpPr>
        <xdr:cNvPr id="393" name="テキスト ボックス 392"/>
        <xdr:cNvSpPr txBox="1"/>
      </xdr:nvSpPr>
      <xdr:spPr>
        <a:xfrm>
          <a:off x="14909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127000</xdr:rowOff>
    </xdr:from>
    <xdr:to>
      <xdr:col>21</xdr:col>
      <xdr:colOff>0</xdr:colOff>
      <xdr:row>40</xdr:row>
      <xdr:rowOff>135044</xdr:rowOff>
    </xdr:to>
    <xdr:cxnSp macro="">
      <xdr:nvCxnSpPr>
        <xdr:cNvPr id="394" name="直線コネクタ 393"/>
        <xdr:cNvCxnSpPr/>
      </xdr:nvCxnSpPr>
      <xdr:spPr>
        <a:xfrm flipV="1">
          <a:off x="13512800" y="69850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73660</xdr:rowOff>
    </xdr:from>
    <xdr:to>
      <xdr:col>21</xdr:col>
      <xdr:colOff>50800</xdr:colOff>
      <xdr:row>42</xdr:row>
      <xdr:rowOff>3810</xdr:rowOff>
    </xdr:to>
    <xdr:sp macro="" textlink="">
      <xdr:nvSpPr>
        <xdr:cNvPr id="395" name="フローチャート : 判断 394"/>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160037</xdr:rowOff>
    </xdr:from>
    <xdr:ext cx="762000" cy="259045"/>
    <xdr:sp macro="" textlink="">
      <xdr:nvSpPr>
        <xdr:cNvPr id="396" name="テキスト ボックス 395"/>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154094</xdr:rowOff>
    </xdr:from>
    <xdr:to>
      <xdr:col>19</xdr:col>
      <xdr:colOff>533400</xdr:colOff>
      <xdr:row>42</xdr:row>
      <xdr:rowOff>84244</xdr:rowOff>
    </xdr:to>
    <xdr:sp macro="" textlink="">
      <xdr:nvSpPr>
        <xdr:cNvPr id="397" name="フローチャート : 判断 396"/>
        <xdr:cNvSpPr/>
      </xdr:nvSpPr>
      <xdr:spPr>
        <a:xfrm>
          <a:off x="13462000" y="718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69021</xdr:rowOff>
    </xdr:from>
    <xdr:ext cx="762000" cy="259045"/>
    <xdr:sp macro="" textlink="">
      <xdr:nvSpPr>
        <xdr:cNvPr id="398" name="テキスト ボックス 397"/>
        <xdr:cNvSpPr txBox="1"/>
      </xdr:nvSpPr>
      <xdr:spPr>
        <a:xfrm>
          <a:off x="13131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78740</xdr:rowOff>
    </xdr:from>
    <xdr:to>
      <xdr:col>24</xdr:col>
      <xdr:colOff>609600</xdr:colOff>
      <xdr:row>40</xdr:row>
      <xdr:rowOff>8890</xdr:rowOff>
    </xdr:to>
    <xdr:sp macro="" textlink="">
      <xdr:nvSpPr>
        <xdr:cNvPr id="404" name="円/楕円 403"/>
        <xdr:cNvSpPr/>
      </xdr:nvSpPr>
      <xdr:spPr>
        <a:xfrm>
          <a:off x="16967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95267</xdr:rowOff>
    </xdr:from>
    <xdr:ext cx="762000" cy="259045"/>
    <xdr:sp macro="" textlink="">
      <xdr:nvSpPr>
        <xdr:cNvPr id="405" name="公債費負担の状況該当値テキスト"/>
        <xdr:cNvSpPr txBox="1"/>
      </xdr:nvSpPr>
      <xdr:spPr>
        <a:xfrm>
          <a:off x="17106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167217</xdr:rowOff>
    </xdr:from>
    <xdr:to>
      <xdr:col>23</xdr:col>
      <xdr:colOff>457200</xdr:colOff>
      <xdr:row>40</xdr:row>
      <xdr:rowOff>97367</xdr:rowOff>
    </xdr:to>
    <xdr:sp macro="" textlink="">
      <xdr:nvSpPr>
        <xdr:cNvPr id="406" name="円/楕円 405"/>
        <xdr:cNvSpPr/>
      </xdr:nvSpPr>
      <xdr:spPr>
        <a:xfrm>
          <a:off x="16129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107544</xdr:rowOff>
    </xdr:from>
    <xdr:ext cx="736600" cy="259045"/>
    <xdr:sp macro="" textlink="">
      <xdr:nvSpPr>
        <xdr:cNvPr id="407" name="テキスト ボックス 406"/>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68156</xdr:rowOff>
    </xdr:from>
    <xdr:to>
      <xdr:col>22</xdr:col>
      <xdr:colOff>254000</xdr:colOff>
      <xdr:row>40</xdr:row>
      <xdr:rowOff>169756</xdr:rowOff>
    </xdr:to>
    <xdr:sp macro="" textlink="">
      <xdr:nvSpPr>
        <xdr:cNvPr id="408" name="円/楕円 407"/>
        <xdr:cNvSpPr/>
      </xdr:nvSpPr>
      <xdr:spPr>
        <a:xfrm>
          <a:off x="15240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8483</xdr:rowOff>
    </xdr:from>
    <xdr:ext cx="762000" cy="259045"/>
    <xdr:sp macro="" textlink="">
      <xdr:nvSpPr>
        <xdr:cNvPr id="409" name="テキスト ボックス 408"/>
        <xdr:cNvSpPr txBox="1"/>
      </xdr:nvSpPr>
      <xdr:spPr>
        <a:xfrm>
          <a:off x="14909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76200</xdr:rowOff>
    </xdr:from>
    <xdr:to>
      <xdr:col>21</xdr:col>
      <xdr:colOff>50800</xdr:colOff>
      <xdr:row>41</xdr:row>
      <xdr:rowOff>6350</xdr:rowOff>
    </xdr:to>
    <xdr:sp macro="" textlink="">
      <xdr:nvSpPr>
        <xdr:cNvPr id="410" name="円/楕円 409"/>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16527</xdr:rowOff>
    </xdr:from>
    <xdr:ext cx="762000" cy="259045"/>
    <xdr:sp macro="" textlink="">
      <xdr:nvSpPr>
        <xdr:cNvPr id="411" name="テキスト ボックス 410"/>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84244</xdr:rowOff>
    </xdr:from>
    <xdr:to>
      <xdr:col>19</xdr:col>
      <xdr:colOff>533400</xdr:colOff>
      <xdr:row>41</xdr:row>
      <xdr:rowOff>14394</xdr:rowOff>
    </xdr:to>
    <xdr:sp macro="" textlink="">
      <xdr:nvSpPr>
        <xdr:cNvPr id="412" name="円/楕円 411"/>
        <xdr:cNvSpPr/>
      </xdr:nvSpPr>
      <xdr:spPr>
        <a:xfrm>
          <a:off x="13462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24571</xdr:rowOff>
    </xdr:from>
    <xdr:ext cx="762000" cy="259045"/>
    <xdr:sp macro="" textlink="">
      <xdr:nvSpPr>
        <xdr:cNvPr id="413" name="テキスト ボックス 412"/>
        <xdr:cNvSpPr txBox="1"/>
      </xdr:nvSpPr>
      <xdr:spPr>
        <a:xfrm>
          <a:off x="13131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5" name="テキスト ボックス 41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6" name="テキスト ボックス 41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将来負担比率について、地方債残高は平成</a:t>
          </a:r>
          <a:r>
            <a:rPr kumimoji="1" lang="en-US" altLang="ja-JP" sz="1300">
              <a:latin typeface="ＭＳ Ｐゴシック"/>
            </a:rPr>
            <a:t>22</a:t>
          </a:r>
          <a:r>
            <a:rPr kumimoji="1" lang="ja-JP" altLang="en-US" sz="1300">
              <a:latin typeface="ＭＳ Ｐゴシック"/>
            </a:rPr>
            <a:t>年度に新規事業により増加したが、平成</a:t>
          </a:r>
          <a:r>
            <a:rPr kumimoji="1" lang="en-US" altLang="ja-JP" sz="1300">
              <a:latin typeface="ＭＳ Ｐゴシック"/>
            </a:rPr>
            <a:t>23</a:t>
          </a:r>
          <a:r>
            <a:rPr kumimoji="1" lang="ja-JP" altLang="en-US" sz="1300">
              <a:latin typeface="ＭＳ Ｐゴシック"/>
            </a:rPr>
            <a:t>年度には減少し、平成</a:t>
          </a:r>
          <a:r>
            <a:rPr kumimoji="1" lang="en-US" altLang="ja-JP" sz="1300">
              <a:latin typeface="ＭＳ Ｐゴシック"/>
            </a:rPr>
            <a:t>24</a:t>
          </a:r>
          <a:r>
            <a:rPr kumimoji="1" lang="ja-JP" altLang="en-US" sz="1300">
              <a:latin typeface="ＭＳ Ｐゴシック"/>
            </a:rPr>
            <a:t>年度にさらには減少した。依然として、充当可能財源が将来負担を上回っている。今後も後世への負担軽減に努めていく。</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144230</xdr:rowOff>
    </xdr:from>
    <xdr:to>
      <xdr:col>24</xdr:col>
      <xdr:colOff>558800</xdr:colOff>
      <xdr:row>21</xdr:row>
      <xdr:rowOff>139192</xdr:rowOff>
    </xdr:to>
    <xdr:cxnSp macro="">
      <xdr:nvCxnSpPr>
        <xdr:cNvPr id="442" name="直線コネクタ 441"/>
        <xdr:cNvCxnSpPr/>
      </xdr:nvCxnSpPr>
      <xdr:spPr>
        <a:xfrm flipV="1">
          <a:off x="17018000" y="2373080"/>
          <a:ext cx="0" cy="136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111269</xdr:rowOff>
    </xdr:from>
    <xdr:ext cx="762000" cy="259045"/>
    <xdr:sp macro="" textlink="">
      <xdr:nvSpPr>
        <xdr:cNvPr id="443" name="将来負担の状況最小値テキスト"/>
        <xdr:cNvSpPr txBox="1"/>
      </xdr:nvSpPr>
      <xdr:spPr>
        <a:xfrm>
          <a:off x="17106900" y="371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24</xdr:col>
      <xdr:colOff>469900</xdr:colOff>
      <xdr:row>21</xdr:row>
      <xdr:rowOff>139192</xdr:rowOff>
    </xdr:from>
    <xdr:to>
      <xdr:col>24</xdr:col>
      <xdr:colOff>647700</xdr:colOff>
      <xdr:row>21</xdr:row>
      <xdr:rowOff>139192</xdr:rowOff>
    </xdr:to>
    <xdr:cxnSp macro="">
      <xdr:nvCxnSpPr>
        <xdr:cNvPr id="444" name="直線コネクタ 443"/>
        <xdr:cNvCxnSpPr/>
      </xdr:nvCxnSpPr>
      <xdr:spPr>
        <a:xfrm>
          <a:off x="16929100" y="373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59157</xdr:rowOff>
    </xdr:from>
    <xdr:ext cx="762000" cy="259045"/>
    <xdr:sp macro="" textlink="">
      <xdr:nvSpPr>
        <xdr:cNvPr id="445" name="将来負担の状況最大値テキスト"/>
        <xdr:cNvSpPr txBox="1"/>
      </xdr:nvSpPr>
      <xdr:spPr>
        <a:xfrm>
          <a:off x="17106900" y="21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13</xdr:row>
      <xdr:rowOff>144230</xdr:rowOff>
    </xdr:from>
    <xdr:to>
      <xdr:col>24</xdr:col>
      <xdr:colOff>647700</xdr:colOff>
      <xdr:row>13</xdr:row>
      <xdr:rowOff>144230</xdr:rowOff>
    </xdr:to>
    <xdr:cxnSp macro="">
      <xdr:nvCxnSpPr>
        <xdr:cNvPr id="446" name="直線コネクタ 445"/>
        <xdr:cNvCxnSpPr/>
      </xdr:nvCxnSpPr>
      <xdr:spPr>
        <a:xfrm>
          <a:off x="16929100" y="237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56532</xdr:rowOff>
    </xdr:from>
    <xdr:ext cx="762000" cy="259045"/>
    <xdr:sp macro="" textlink="">
      <xdr:nvSpPr>
        <xdr:cNvPr id="447" name="将来負担の状況平均値テキスト"/>
        <xdr:cNvSpPr txBox="1"/>
      </xdr:nvSpPr>
      <xdr:spPr>
        <a:xfrm>
          <a:off x="17106900" y="24568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84455</xdr:rowOff>
    </xdr:from>
    <xdr:to>
      <xdr:col>24</xdr:col>
      <xdr:colOff>609600</xdr:colOff>
      <xdr:row>15</xdr:row>
      <xdr:rowOff>14605</xdr:rowOff>
    </xdr:to>
    <xdr:sp macro="" textlink="">
      <xdr:nvSpPr>
        <xdr:cNvPr id="448" name="フローチャート : 判断 447"/>
        <xdr:cNvSpPr/>
      </xdr:nvSpPr>
      <xdr:spPr>
        <a:xfrm>
          <a:off x="169672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147997</xdr:rowOff>
    </xdr:from>
    <xdr:to>
      <xdr:col>23</xdr:col>
      <xdr:colOff>457200</xdr:colOff>
      <xdr:row>15</xdr:row>
      <xdr:rowOff>78147</xdr:rowOff>
    </xdr:to>
    <xdr:sp macro="" textlink="">
      <xdr:nvSpPr>
        <xdr:cNvPr id="449" name="フローチャート : 判断 448"/>
        <xdr:cNvSpPr/>
      </xdr:nvSpPr>
      <xdr:spPr>
        <a:xfrm>
          <a:off x="16129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88324</xdr:rowOff>
    </xdr:from>
    <xdr:ext cx="736600" cy="259045"/>
    <xdr:sp macro="" textlink="">
      <xdr:nvSpPr>
        <xdr:cNvPr id="450" name="テキスト ボックス 449"/>
        <xdr:cNvSpPr txBox="1"/>
      </xdr:nvSpPr>
      <xdr:spPr>
        <a:xfrm>
          <a:off x="15798800" y="2317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58589</xdr:rowOff>
    </xdr:from>
    <xdr:to>
      <xdr:col>22</xdr:col>
      <xdr:colOff>254000</xdr:colOff>
      <xdr:row>15</xdr:row>
      <xdr:rowOff>160189</xdr:rowOff>
    </xdr:to>
    <xdr:sp macro="" textlink="">
      <xdr:nvSpPr>
        <xdr:cNvPr id="451" name="フローチャート : 判断 450"/>
        <xdr:cNvSpPr/>
      </xdr:nvSpPr>
      <xdr:spPr>
        <a:xfrm>
          <a:off x="15240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170366</xdr:rowOff>
    </xdr:from>
    <xdr:ext cx="762000" cy="259045"/>
    <xdr:sp macro="" textlink="">
      <xdr:nvSpPr>
        <xdr:cNvPr id="452" name="テキスト ボックス 451"/>
        <xdr:cNvSpPr txBox="1"/>
      </xdr:nvSpPr>
      <xdr:spPr>
        <a:xfrm>
          <a:off x="14909800" y="239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2286</xdr:rowOff>
    </xdr:from>
    <xdr:to>
      <xdr:col>21</xdr:col>
      <xdr:colOff>50800</xdr:colOff>
      <xdr:row>15</xdr:row>
      <xdr:rowOff>103886</xdr:rowOff>
    </xdr:to>
    <xdr:sp macro="" textlink="">
      <xdr:nvSpPr>
        <xdr:cNvPr id="453" name="フローチャート : 判断 452"/>
        <xdr:cNvSpPr/>
      </xdr:nvSpPr>
      <xdr:spPr>
        <a:xfrm>
          <a:off x="143510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114063</xdr:rowOff>
    </xdr:from>
    <xdr:ext cx="762000" cy="259045"/>
    <xdr:sp macro="" textlink="">
      <xdr:nvSpPr>
        <xdr:cNvPr id="454" name="テキスト ボックス 453"/>
        <xdr:cNvSpPr txBox="1"/>
      </xdr:nvSpPr>
      <xdr:spPr>
        <a:xfrm>
          <a:off x="14020800" y="234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158327</xdr:rowOff>
    </xdr:from>
    <xdr:to>
      <xdr:col>19</xdr:col>
      <xdr:colOff>533400</xdr:colOff>
      <xdr:row>16</xdr:row>
      <xdr:rowOff>88477</xdr:rowOff>
    </xdr:to>
    <xdr:sp macro="" textlink="">
      <xdr:nvSpPr>
        <xdr:cNvPr id="455" name="フローチャート : 判断 454"/>
        <xdr:cNvSpPr/>
      </xdr:nvSpPr>
      <xdr:spPr>
        <a:xfrm>
          <a:off x="13462000" y="273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98654</xdr:rowOff>
    </xdr:from>
    <xdr:ext cx="762000" cy="259045"/>
    <xdr:sp macro="" textlink="">
      <xdr:nvSpPr>
        <xdr:cNvPr id="456" name="テキスト ボックス 455"/>
        <xdr:cNvSpPr txBox="1"/>
      </xdr:nvSpPr>
      <xdr:spPr>
        <a:xfrm>
          <a:off x="13131800" y="249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福岡県糸田町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9,599
9,570
8.04
4,954,048
4,463,743
481,426
2,653,791
4,798,162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町立保育所等直営施設が多く、類似団体平均より</a:t>
          </a:r>
          <a:r>
            <a:rPr kumimoji="1" lang="en-US" altLang="ja-JP" sz="1300">
              <a:latin typeface="ＭＳ Ｐゴシック"/>
            </a:rPr>
            <a:t>2.0</a:t>
          </a:r>
          <a:r>
            <a:rPr kumimoji="1" lang="ja-JP" altLang="en-US" sz="1300">
              <a:latin typeface="ＭＳ Ｐゴシック"/>
            </a:rPr>
            <a:t>ポイント高くなっている。また、ゴミ処理、し尿処理業務等を一部事務組合で行っており、それらの人件費を含めるとさらに高くなる。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11067</xdr:rowOff>
    </xdr:to>
    <xdr:cxnSp macro="">
      <xdr:nvCxnSpPr>
        <xdr:cNvPr id="61" name="直線コネクタ 60"/>
        <xdr:cNvCxnSpPr/>
      </xdr:nvCxnSpPr>
      <xdr:spPr>
        <a:xfrm flipV="1">
          <a:off x="4826000" y="5750560"/>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154594</xdr:rowOff>
    </xdr:from>
    <xdr:ext cx="762000" cy="259045"/>
    <xdr:sp macro="" textlink="">
      <xdr:nvSpPr>
        <xdr:cNvPr id="62" name="人件費最小値テキスト"/>
        <xdr:cNvSpPr txBox="1"/>
      </xdr:nvSpPr>
      <xdr:spPr>
        <a:xfrm>
          <a:off x="4914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6</xdr:col>
      <xdr:colOff>612775</xdr:colOff>
      <xdr:row>41</xdr:row>
      <xdr:rowOff>11067</xdr:rowOff>
    </xdr:from>
    <xdr:to>
      <xdr:col>7</xdr:col>
      <xdr:colOff>104775</xdr:colOff>
      <xdr:row>41</xdr:row>
      <xdr:rowOff>11067</xdr:rowOff>
    </xdr:to>
    <xdr:cxnSp macro="">
      <xdr:nvCxnSpPr>
        <xdr:cNvPr id="63" name="直線コネクタ 62"/>
        <xdr:cNvCxnSpPr/>
      </xdr:nvCxnSpPr>
      <xdr:spPr>
        <a:xfrm>
          <a:off x="4737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115570</xdr:rowOff>
    </xdr:from>
    <xdr:to>
      <xdr:col>7</xdr:col>
      <xdr:colOff>15875</xdr:colOff>
      <xdr:row>37</xdr:row>
      <xdr:rowOff>141696</xdr:rowOff>
    </xdr:to>
    <xdr:cxnSp macro="">
      <xdr:nvCxnSpPr>
        <xdr:cNvPr id="66" name="直線コネクタ 65"/>
        <xdr:cNvCxnSpPr/>
      </xdr:nvCxnSpPr>
      <xdr:spPr>
        <a:xfrm flipV="1">
          <a:off x="3987800" y="645922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15983</xdr:rowOff>
    </xdr:from>
    <xdr:ext cx="762000" cy="259045"/>
    <xdr:sp macro="" textlink="">
      <xdr:nvSpPr>
        <xdr:cNvPr id="67" name="人件費平均値テキスト"/>
        <xdr:cNvSpPr txBox="1"/>
      </xdr:nvSpPr>
      <xdr:spPr>
        <a:xfrm>
          <a:off x="4914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8" name="フローチャート : 判断 67"/>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141696</xdr:rowOff>
    </xdr:from>
    <xdr:to>
      <xdr:col>5</xdr:col>
      <xdr:colOff>549275</xdr:colOff>
      <xdr:row>37</xdr:row>
      <xdr:rowOff>161290</xdr:rowOff>
    </xdr:to>
    <xdr:cxnSp macro="">
      <xdr:nvCxnSpPr>
        <xdr:cNvPr id="69" name="直線コネクタ 68"/>
        <xdr:cNvCxnSpPr/>
      </xdr:nvCxnSpPr>
      <xdr:spPr>
        <a:xfrm flipV="1">
          <a:off x="3098800" y="648534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12519</xdr:rowOff>
    </xdr:from>
    <xdr:to>
      <xdr:col>5</xdr:col>
      <xdr:colOff>600075</xdr:colOff>
      <xdr:row>37</xdr:row>
      <xdr:rowOff>114119</xdr:rowOff>
    </xdr:to>
    <xdr:sp macro="" textlink="">
      <xdr:nvSpPr>
        <xdr:cNvPr id="70" name="フローチャート : 判断 69"/>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124296</xdr:rowOff>
    </xdr:from>
    <xdr:ext cx="736600" cy="259045"/>
    <xdr:sp macro="" textlink="">
      <xdr:nvSpPr>
        <xdr:cNvPr id="71" name="テキスト ボックス 70"/>
        <xdr:cNvSpPr txBox="1"/>
      </xdr:nvSpPr>
      <xdr:spPr>
        <a:xfrm>
          <a:off x="3606800" y="6125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118836</xdr:rowOff>
    </xdr:from>
    <xdr:to>
      <xdr:col>4</xdr:col>
      <xdr:colOff>346075</xdr:colOff>
      <xdr:row>37</xdr:row>
      <xdr:rowOff>161290</xdr:rowOff>
    </xdr:to>
    <xdr:cxnSp macro="">
      <xdr:nvCxnSpPr>
        <xdr:cNvPr id="72" name="直線コネクタ 71"/>
        <xdr:cNvCxnSpPr/>
      </xdr:nvCxnSpPr>
      <xdr:spPr>
        <a:xfrm>
          <a:off x="2209800" y="646248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4" name="テキスト ボックス 73"/>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118836</xdr:rowOff>
    </xdr:from>
    <xdr:to>
      <xdr:col>3</xdr:col>
      <xdr:colOff>142875</xdr:colOff>
      <xdr:row>37</xdr:row>
      <xdr:rowOff>171087</xdr:rowOff>
    </xdr:to>
    <xdr:cxnSp macro="">
      <xdr:nvCxnSpPr>
        <xdr:cNvPr id="75" name="直線コネクタ 74"/>
        <xdr:cNvCxnSpPr/>
      </xdr:nvCxnSpPr>
      <xdr:spPr>
        <a:xfrm flipV="1">
          <a:off x="1320800" y="646248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157843</xdr:rowOff>
    </xdr:from>
    <xdr:to>
      <xdr:col>3</xdr:col>
      <xdr:colOff>193675</xdr:colOff>
      <xdr:row>37</xdr:row>
      <xdr:rowOff>87993</xdr:rowOff>
    </xdr:to>
    <xdr:sp macro="" textlink="">
      <xdr:nvSpPr>
        <xdr:cNvPr id="76" name="フローチャート : 判断 75"/>
        <xdr:cNvSpPr/>
      </xdr:nvSpPr>
      <xdr:spPr>
        <a:xfrm>
          <a:off x="2159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98170</xdr:rowOff>
    </xdr:from>
    <xdr:ext cx="762000" cy="259045"/>
    <xdr:sp macro="" textlink="">
      <xdr:nvSpPr>
        <xdr:cNvPr id="77" name="テキスト ボックス 76"/>
        <xdr:cNvSpPr txBox="1"/>
      </xdr:nvSpPr>
      <xdr:spPr>
        <a:xfrm>
          <a:off x="1828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51707</xdr:rowOff>
    </xdr:from>
    <xdr:to>
      <xdr:col>1</xdr:col>
      <xdr:colOff>676275</xdr:colOff>
      <xdr:row>37</xdr:row>
      <xdr:rowOff>153307</xdr:rowOff>
    </xdr:to>
    <xdr:sp macro="" textlink="">
      <xdr:nvSpPr>
        <xdr:cNvPr id="78" name="フローチャート : 判断 77"/>
        <xdr:cNvSpPr/>
      </xdr:nvSpPr>
      <xdr:spPr>
        <a:xfrm>
          <a:off x="1270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163484</xdr:rowOff>
    </xdr:from>
    <xdr:ext cx="762000" cy="259045"/>
    <xdr:sp macro="" textlink="">
      <xdr:nvSpPr>
        <xdr:cNvPr id="79" name="テキスト ボックス 78"/>
        <xdr:cNvSpPr txBox="1"/>
      </xdr:nvSpPr>
      <xdr:spPr>
        <a:xfrm>
          <a:off x="9398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64770</xdr:rowOff>
    </xdr:from>
    <xdr:to>
      <xdr:col>7</xdr:col>
      <xdr:colOff>66675</xdr:colOff>
      <xdr:row>37</xdr:row>
      <xdr:rowOff>166370</xdr:rowOff>
    </xdr:to>
    <xdr:sp macro="" textlink="">
      <xdr:nvSpPr>
        <xdr:cNvPr id="85" name="円/楕円 84"/>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36847</xdr:rowOff>
    </xdr:from>
    <xdr:ext cx="762000" cy="259045"/>
    <xdr:sp macro="" textlink="">
      <xdr:nvSpPr>
        <xdr:cNvPr id="86" name="人件費該当値テキスト"/>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90896</xdr:rowOff>
    </xdr:from>
    <xdr:to>
      <xdr:col>5</xdr:col>
      <xdr:colOff>600075</xdr:colOff>
      <xdr:row>38</xdr:row>
      <xdr:rowOff>21045</xdr:rowOff>
    </xdr:to>
    <xdr:sp macro="" textlink="">
      <xdr:nvSpPr>
        <xdr:cNvPr id="87" name="円/楕円 86"/>
        <xdr:cNvSpPr/>
      </xdr:nvSpPr>
      <xdr:spPr>
        <a:xfrm>
          <a:off x="3937000" y="64345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5823</xdr:rowOff>
    </xdr:from>
    <xdr:ext cx="736600" cy="259045"/>
    <xdr:sp macro="" textlink="">
      <xdr:nvSpPr>
        <xdr:cNvPr id="88" name="テキスト ボックス 87"/>
        <xdr:cNvSpPr txBox="1"/>
      </xdr:nvSpPr>
      <xdr:spPr>
        <a:xfrm>
          <a:off x="3606800" y="6520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110490</xdr:rowOff>
    </xdr:from>
    <xdr:to>
      <xdr:col>4</xdr:col>
      <xdr:colOff>396875</xdr:colOff>
      <xdr:row>38</xdr:row>
      <xdr:rowOff>40640</xdr:rowOff>
    </xdr:to>
    <xdr:sp macro="" textlink="">
      <xdr:nvSpPr>
        <xdr:cNvPr id="89" name="円/楕円 88"/>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25417</xdr:rowOff>
    </xdr:from>
    <xdr:ext cx="762000" cy="259045"/>
    <xdr:sp macro="" textlink="">
      <xdr:nvSpPr>
        <xdr:cNvPr id="90" name="テキスト ボックス 89"/>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68036</xdr:rowOff>
    </xdr:from>
    <xdr:to>
      <xdr:col>3</xdr:col>
      <xdr:colOff>193675</xdr:colOff>
      <xdr:row>37</xdr:row>
      <xdr:rowOff>169636</xdr:rowOff>
    </xdr:to>
    <xdr:sp macro="" textlink="">
      <xdr:nvSpPr>
        <xdr:cNvPr id="91" name="円/楕円 90"/>
        <xdr:cNvSpPr/>
      </xdr:nvSpPr>
      <xdr:spPr>
        <a:xfrm>
          <a:off x="2159000" y="641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154412</xdr:rowOff>
    </xdr:from>
    <xdr:ext cx="762000" cy="259045"/>
    <xdr:sp macro="" textlink="">
      <xdr:nvSpPr>
        <xdr:cNvPr id="92" name="テキスト ボックス 91"/>
        <xdr:cNvSpPr txBox="1"/>
      </xdr:nvSpPr>
      <xdr:spPr>
        <a:xfrm>
          <a:off x="1828800" y="649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120287</xdr:rowOff>
    </xdr:from>
    <xdr:to>
      <xdr:col>1</xdr:col>
      <xdr:colOff>676275</xdr:colOff>
      <xdr:row>38</xdr:row>
      <xdr:rowOff>50437</xdr:rowOff>
    </xdr:to>
    <xdr:sp macro="" textlink="">
      <xdr:nvSpPr>
        <xdr:cNvPr id="93" name="円/楕円 92"/>
        <xdr:cNvSpPr/>
      </xdr:nvSpPr>
      <xdr:spPr>
        <a:xfrm>
          <a:off x="1270000" y="646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35214</xdr:rowOff>
    </xdr:from>
    <xdr:ext cx="762000" cy="259045"/>
    <xdr:sp macro="" textlink="">
      <xdr:nvSpPr>
        <xdr:cNvPr id="94" name="テキスト ボックス 93"/>
        <xdr:cNvSpPr txBox="1"/>
      </xdr:nvSpPr>
      <xdr:spPr>
        <a:xfrm>
          <a:off x="939800" y="6550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公共施設の管理において直営が多く</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委託料</a:t>
          </a:r>
          <a:r>
            <a:rPr kumimoji="1" lang="ja-JP" altLang="en-US" sz="1300">
              <a:solidFill>
                <a:schemeClr val="dk1"/>
              </a:solidFill>
              <a:effectLst/>
              <a:latin typeface="+mn-lt"/>
              <a:ea typeface="+mn-ea"/>
              <a:cs typeface="+mn-cs"/>
            </a:rPr>
            <a:t>が低くおさえられており、類似団体平均より</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ポイント低くなっている。今後は指定管理者制度を推進し、コスト削減を図っていく。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77470</xdr:rowOff>
    </xdr:from>
    <xdr:to>
      <xdr:col>24</xdr:col>
      <xdr:colOff>31750</xdr:colOff>
      <xdr:row>21</xdr:row>
      <xdr:rowOff>168910</xdr:rowOff>
    </xdr:to>
    <xdr:cxnSp macro="">
      <xdr:nvCxnSpPr>
        <xdr:cNvPr id="122" name="直線コネクタ 121"/>
        <xdr:cNvCxnSpPr/>
      </xdr:nvCxnSpPr>
      <xdr:spPr>
        <a:xfrm flipV="1">
          <a:off x="16510000" y="23063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140987</xdr:rowOff>
    </xdr:from>
    <xdr:ext cx="762000" cy="259045"/>
    <xdr:sp macro="" textlink="">
      <xdr:nvSpPr>
        <xdr:cNvPr id="123" name="物件費最小値テキスト"/>
        <xdr:cNvSpPr txBox="1"/>
      </xdr:nvSpPr>
      <xdr:spPr>
        <a:xfrm>
          <a:off x="16598900" y="374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21</xdr:row>
      <xdr:rowOff>168910</xdr:rowOff>
    </xdr:from>
    <xdr:to>
      <xdr:col>24</xdr:col>
      <xdr:colOff>120650</xdr:colOff>
      <xdr:row>21</xdr:row>
      <xdr:rowOff>168910</xdr:rowOff>
    </xdr:to>
    <xdr:cxnSp macro="">
      <xdr:nvCxnSpPr>
        <xdr:cNvPr id="124" name="直線コネクタ 123"/>
        <xdr:cNvCxnSpPr/>
      </xdr:nvCxnSpPr>
      <xdr:spPr>
        <a:xfrm>
          <a:off x="16421100" y="376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163847</xdr:rowOff>
    </xdr:from>
    <xdr:ext cx="762000" cy="259045"/>
    <xdr:sp macro="" textlink="">
      <xdr:nvSpPr>
        <xdr:cNvPr id="125" name="物件費最大値テキスト"/>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23</xdr:col>
      <xdr:colOff>628650</xdr:colOff>
      <xdr:row>13</xdr:row>
      <xdr:rowOff>77470</xdr:rowOff>
    </xdr:from>
    <xdr:to>
      <xdr:col>24</xdr:col>
      <xdr:colOff>120650</xdr:colOff>
      <xdr:row>13</xdr:row>
      <xdr:rowOff>77470</xdr:rowOff>
    </xdr:to>
    <xdr:cxnSp macro="">
      <xdr:nvCxnSpPr>
        <xdr:cNvPr id="126" name="直線コネクタ 125"/>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24130</xdr:rowOff>
    </xdr:from>
    <xdr:to>
      <xdr:col>24</xdr:col>
      <xdr:colOff>31750</xdr:colOff>
      <xdr:row>15</xdr:row>
      <xdr:rowOff>46990</xdr:rowOff>
    </xdr:to>
    <xdr:cxnSp macro="">
      <xdr:nvCxnSpPr>
        <xdr:cNvPr id="127" name="直線コネクタ 126"/>
        <xdr:cNvCxnSpPr/>
      </xdr:nvCxnSpPr>
      <xdr:spPr>
        <a:xfrm>
          <a:off x="15671800" y="25958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166387</xdr:rowOff>
    </xdr:from>
    <xdr:ext cx="762000" cy="259045"/>
    <xdr:sp macro="" textlink="">
      <xdr:nvSpPr>
        <xdr:cNvPr id="128" name="物件費平均値テキスト"/>
        <xdr:cNvSpPr txBox="1"/>
      </xdr:nvSpPr>
      <xdr:spPr>
        <a:xfrm>
          <a:off x="16598900" y="2738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29" name="フローチャート : 判断 128"/>
        <xdr:cNvSpPr/>
      </xdr:nvSpPr>
      <xdr:spPr>
        <a:xfrm>
          <a:off x="164592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24130</xdr:rowOff>
    </xdr:from>
    <xdr:to>
      <xdr:col>22</xdr:col>
      <xdr:colOff>565150</xdr:colOff>
      <xdr:row>15</xdr:row>
      <xdr:rowOff>24130</xdr:rowOff>
    </xdr:to>
    <xdr:cxnSp macro="">
      <xdr:nvCxnSpPr>
        <xdr:cNvPr id="130" name="直線コネクタ 129"/>
        <xdr:cNvCxnSpPr/>
      </xdr:nvCxnSpPr>
      <xdr:spPr>
        <a:xfrm>
          <a:off x="14782800" y="2595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140970</xdr:rowOff>
    </xdr:from>
    <xdr:to>
      <xdr:col>22</xdr:col>
      <xdr:colOff>615950</xdr:colOff>
      <xdr:row>16</xdr:row>
      <xdr:rowOff>71120</xdr:rowOff>
    </xdr:to>
    <xdr:sp macro="" textlink="">
      <xdr:nvSpPr>
        <xdr:cNvPr id="131" name="フローチャート : 判断 130"/>
        <xdr:cNvSpPr/>
      </xdr:nvSpPr>
      <xdr:spPr>
        <a:xfrm>
          <a:off x="15621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55897</xdr:rowOff>
    </xdr:from>
    <xdr:ext cx="736600" cy="259045"/>
    <xdr:sp macro="" textlink="">
      <xdr:nvSpPr>
        <xdr:cNvPr id="132" name="テキスト ボックス 131"/>
        <xdr:cNvSpPr txBox="1"/>
      </xdr:nvSpPr>
      <xdr:spPr>
        <a:xfrm>
          <a:off x="15290800" y="279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24130</xdr:rowOff>
    </xdr:from>
    <xdr:to>
      <xdr:col>21</xdr:col>
      <xdr:colOff>361950</xdr:colOff>
      <xdr:row>15</xdr:row>
      <xdr:rowOff>31750</xdr:rowOff>
    </xdr:to>
    <xdr:cxnSp macro="">
      <xdr:nvCxnSpPr>
        <xdr:cNvPr id="133" name="直線コネクタ 132"/>
        <xdr:cNvCxnSpPr/>
      </xdr:nvCxnSpPr>
      <xdr:spPr>
        <a:xfrm flipV="1">
          <a:off x="13893800" y="2595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95250</xdr:rowOff>
    </xdr:from>
    <xdr:to>
      <xdr:col>21</xdr:col>
      <xdr:colOff>412750</xdr:colOff>
      <xdr:row>16</xdr:row>
      <xdr:rowOff>25400</xdr:rowOff>
    </xdr:to>
    <xdr:sp macro="" textlink="">
      <xdr:nvSpPr>
        <xdr:cNvPr id="134" name="フローチャート :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10177</xdr:rowOff>
    </xdr:from>
    <xdr:ext cx="762000" cy="259045"/>
    <xdr:sp macro="" textlink="">
      <xdr:nvSpPr>
        <xdr:cNvPr id="135" name="テキスト ボックス 134"/>
        <xdr:cNvSpPr txBox="1"/>
      </xdr:nvSpPr>
      <xdr:spPr>
        <a:xfrm>
          <a:off x="14401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165100</xdr:rowOff>
    </xdr:from>
    <xdr:to>
      <xdr:col>20</xdr:col>
      <xdr:colOff>158750</xdr:colOff>
      <xdr:row>15</xdr:row>
      <xdr:rowOff>31750</xdr:rowOff>
    </xdr:to>
    <xdr:cxnSp macro="">
      <xdr:nvCxnSpPr>
        <xdr:cNvPr id="136" name="直線コネクタ 135"/>
        <xdr:cNvCxnSpPr/>
      </xdr:nvCxnSpPr>
      <xdr:spPr>
        <a:xfrm>
          <a:off x="13004800" y="2565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7" name="フローチャート : 判断 136"/>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63517</xdr:rowOff>
    </xdr:from>
    <xdr:ext cx="762000" cy="259045"/>
    <xdr:sp macro="" textlink="">
      <xdr:nvSpPr>
        <xdr:cNvPr id="138" name="テキスト ボックス 137"/>
        <xdr:cNvSpPr txBox="1"/>
      </xdr:nvSpPr>
      <xdr:spPr>
        <a:xfrm>
          <a:off x="13512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9" name="フローチャート : 判断 138"/>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40" name="テキスト ボックス 139"/>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167640</xdr:rowOff>
    </xdr:from>
    <xdr:to>
      <xdr:col>24</xdr:col>
      <xdr:colOff>82550</xdr:colOff>
      <xdr:row>15</xdr:row>
      <xdr:rowOff>97790</xdr:rowOff>
    </xdr:to>
    <xdr:sp macro="" textlink="">
      <xdr:nvSpPr>
        <xdr:cNvPr id="146" name="円/楕円 145"/>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12717</xdr:rowOff>
    </xdr:from>
    <xdr:ext cx="762000" cy="259045"/>
    <xdr:sp macro="" textlink="">
      <xdr:nvSpPr>
        <xdr:cNvPr id="147" name="物件費該当値テキスト"/>
        <xdr:cNvSpPr txBox="1"/>
      </xdr:nvSpPr>
      <xdr:spPr>
        <a:xfrm>
          <a:off x="165989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144780</xdr:rowOff>
    </xdr:from>
    <xdr:to>
      <xdr:col>22</xdr:col>
      <xdr:colOff>615950</xdr:colOff>
      <xdr:row>15</xdr:row>
      <xdr:rowOff>74930</xdr:rowOff>
    </xdr:to>
    <xdr:sp macro="" textlink="">
      <xdr:nvSpPr>
        <xdr:cNvPr id="148" name="円/楕円 147"/>
        <xdr:cNvSpPr/>
      </xdr:nvSpPr>
      <xdr:spPr>
        <a:xfrm>
          <a:off x="15621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85107</xdr:rowOff>
    </xdr:from>
    <xdr:ext cx="736600" cy="259045"/>
    <xdr:sp macro="" textlink="">
      <xdr:nvSpPr>
        <xdr:cNvPr id="149" name="テキスト ボックス 148"/>
        <xdr:cNvSpPr txBox="1"/>
      </xdr:nvSpPr>
      <xdr:spPr>
        <a:xfrm>
          <a:off x="15290800" y="231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144780</xdr:rowOff>
    </xdr:from>
    <xdr:to>
      <xdr:col>21</xdr:col>
      <xdr:colOff>412750</xdr:colOff>
      <xdr:row>15</xdr:row>
      <xdr:rowOff>74930</xdr:rowOff>
    </xdr:to>
    <xdr:sp macro="" textlink="">
      <xdr:nvSpPr>
        <xdr:cNvPr id="150" name="円/楕円 149"/>
        <xdr:cNvSpPr/>
      </xdr:nvSpPr>
      <xdr:spPr>
        <a:xfrm>
          <a:off x="14732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85107</xdr:rowOff>
    </xdr:from>
    <xdr:ext cx="762000" cy="259045"/>
    <xdr:sp macro="" textlink="">
      <xdr:nvSpPr>
        <xdr:cNvPr id="151" name="テキスト ボックス 150"/>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152400</xdr:rowOff>
    </xdr:from>
    <xdr:to>
      <xdr:col>20</xdr:col>
      <xdr:colOff>209550</xdr:colOff>
      <xdr:row>15</xdr:row>
      <xdr:rowOff>82550</xdr:rowOff>
    </xdr:to>
    <xdr:sp macro="" textlink="">
      <xdr:nvSpPr>
        <xdr:cNvPr id="152" name="円/楕円 151"/>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92727</xdr:rowOff>
    </xdr:from>
    <xdr:ext cx="762000" cy="259045"/>
    <xdr:sp macro="" textlink="">
      <xdr:nvSpPr>
        <xdr:cNvPr id="153" name="テキスト ボックス 152"/>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114300</xdr:rowOff>
    </xdr:from>
    <xdr:to>
      <xdr:col>19</xdr:col>
      <xdr:colOff>6350</xdr:colOff>
      <xdr:row>15</xdr:row>
      <xdr:rowOff>44450</xdr:rowOff>
    </xdr:to>
    <xdr:sp macro="" textlink="">
      <xdr:nvSpPr>
        <xdr:cNvPr id="154" name="円/楕円 153"/>
        <xdr:cNvSpPr/>
      </xdr:nvSpPr>
      <xdr:spPr>
        <a:xfrm>
          <a:off x="12954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54627</xdr:rowOff>
    </xdr:from>
    <xdr:ext cx="762000" cy="259045"/>
    <xdr:sp macro="" textlink="">
      <xdr:nvSpPr>
        <xdr:cNvPr id="155" name="テキスト ボックス 154"/>
        <xdr:cNvSpPr txBox="1"/>
      </xdr:nvSpPr>
      <xdr:spPr>
        <a:xfrm>
          <a:off x="12623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障害者自立支援給付費等の増加により、類似団体平均より</a:t>
          </a:r>
          <a:r>
            <a:rPr kumimoji="1" lang="en-US" altLang="ja-JP" sz="1300">
              <a:latin typeface="ＭＳ Ｐゴシック"/>
            </a:rPr>
            <a:t>4.3</a:t>
          </a:r>
          <a:r>
            <a:rPr kumimoji="1" lang="ja-JP" altLang="en-US" sz="1300">
              <a:latin typeface="ＭＳ Ｐゴシック"/>
            </a:rPr>
            <a:t>ポイント高くなっている。単独事業による敬老年金の廃止は行ってきたが、補助事業</a:t>
          </a:r>
          <a:r>
            <a:rPr kumimoji="1" lang="en-US" altLang="ja-JP" sz="1300">
              <a:latin typeface="ＭＳ Ｐゴシック"/>
            </a:rPr>
            <a:t>(</a:t>
          </a:r>
          <a:r>
            <a:rPr kumimoji="1" lang="ja-JP" altLang="en-US" sz="1300">
              <a:latin typeface="ＭＳ Ｐゴシック"/>
            </a:rPr>
            <a:t>障害者自立支援法関係費等</a:t>
          </a:r>
          <a:r>
            <a:rPr kumimoji="1" lang="en-US" altLang="ja-JP" sz="1300">
              <a:latin typeface="ＭＳ Ｐゴシック"/>
            </a:rPr>
            <a:t>)</a:t>
          </a:r>
          <a:r>
            <a:rPr kumimoji="1" lang="ja-JP" altLang="en-US" sz="1300">
              <a:latin typeface="ＭＳ Ｐゴシック"/>
            </a:rPr>
            <a:t>の削減は難しく今後も増加が見込まれる。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xdr:rowOff>
    </xdr:from>
    <xdr:to>
      <xdr:col>7</xdr:col>
      <xdr:colOff>15875</xdr:colOff>
      <xdr:row>61</xdr:row>
      <xdr:rowOff>161290</xdr:rowOff>
    </xdr:to>
    <xdr:cxnSp macro="">
      <xdr:nvCxnSpPr>
        <xdr:cNvPr id="181" name="直線コネクタ 180"/>
        <xdr:cNvCxnSpPr/>
      </xdr:nvCxnSpPr>
      <xdr:spPr>
        <a:xfrm flipV="1">
          <a:off x="4826000" y="908812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82"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83" name="直線コネクタ 182"/>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87647</xdr:rowOff>
    </xdr:from>
    <xdr:ext cx="762000" cy="259045"/>
    <xdr:sp macro="" textlink="">
      <xdr:nvSpPr>
        <xdr:cNvPr id="184"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6</xdr:col>
      <xdr:colOff>612775</xdr:colOff>
      <xdr:row>53</xdr:row>
      <xdr:rowOff>1270</xdr:rowOff>
    </xdr:from>
    <xdr:to>
      <xdr:col>7</xdr:col>
      <xdr:colOff>104775</xdr:colOff>
      <xdr:row>53</xdr:row>
      <xdr:rowOff>1270</xdr:rowOff>
    </xdr:to>
    <xdr:cxnSp macro="">
      <xdr:nvCxnSpPr>
        <xdr:cNvPr id="185" name="直線コネクタ 184"/>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61</xdr:row>
      <xdr:rowOff>46990</xdr:rowOff>
    </xdr:from>
    <xdr:to>
      <xdr:col>7</xdr:col>
      <xdr:colOff>15875</xdr:colOff>
      <xdr:row>61</xdr:row>
      <xdr:rowOff>161290</xdr:rowOff>
    </xdr:to>
    <xdr:cxnSp macro="">
      <xdr:nvCxnSpPr>
        <xdr:cNvPr id="186" name="直線コネクタ 185"/>
        <xdr:cNvCxnSpPr/>
      </xdr:nvCxnSpPr>
      <xdr:spPr>
        <a:xfrm>
          <a:off x="3987800" y="105054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1287</xdr:rowOff>
    </xdr:from>
    <xdr:ext cx="762000" cy="259045"/>
    <xdr:sp macro="" textlink="">
      <xdr:nvSpPr>
        <xdr:cNvPr id="187" name="扶助費平均値テキスト"/>
        <xdr:cNvSpPr txBox="1"/>
      </xdr:nvSpPr>
      <xdr:spPr>
        <a:xfrm>
          <a:off x="4914900" y="9431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156210</xdr:rowOff>
    </xdr:from>
    <xdr:to>
      <xdr:col>7</xdr:col>
      <xdr:colOff>66675</xdr:colOff>
      <xdr:row>56</xdr:row>
      <xdr:rowOff>86360</xdr:rowOff>
    </xdr:to>
    <xdr:sp macro="" textlink="">
      <xdr:nvSpPr>
        <xdr:cNvPr id="188" name="フローチャート : 判断 187"/>
        <xdr:cNvSpPr/>
      </xdr:nvSpPr>
      <xdr:spPr>
        <a:xfrm>
          <a:off x="4775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81280</xdr:rowOff>
    </xdr:from>
    <xdr:to>
      <xdr:col>5</xdr:col>
      <xdr:colOff>549275</xdr:colOff>
      <xdr:row>61</xdr:row>
      <xdr:rowOff>46990</xdr:rowOff>
    </xdr:to>
    <xdr:cxnSp macro="">
      <xdr:nvCxnSpPr>
        <xdr:cNvPr id="189" name="直線コネクタ 188"/>
        <xdr:cNvCxnSpPr/>
      </xdr:nvCxnSpPr>
      <xdr:spPr>
        <a:xfrm>
          <a:off x="3098800" y="103682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156210</xdr:rowOff>
    </xdr:from>
    <xdr:to>
      <xdr:col>5</xdr:col>
      <xdr:colOff>600075</xdr:colOff>
      <xdr:row>56</xdr:row>
      <xdr:rowOff>86360</xdr:rowOff>
    </xdr:to>
    <xdr:sp macro="" textlink="">
      <xdr:nvSpPr>
        <xdr:cNvPr id="190" name="フローチャート : 判断 189"/>
        <xdr:cNvSpPr/>
      </xdr:nvSpPr>
      <xdr:spPr>
        <a:xfrm>
          <a:off x="3937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96537</xdr:rowOff>
    </xdr:from>
    <xdr:ext cx="736600" cy="259045"/>
    <xdr:sp macro="" textlink="">
      <xdr:nvSpPr>
        <xdr:cNvPr id="191" name="テキスト ボックス 190"/>
        <xdr:cNvSpPr txBox="1"/>
      </xdr:nvSpPr>
      <xdr:spPr>
        <a:xfrm>
          <a:off x="3606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60</xdr:row>
      <xdr:rowOff>58420</xdr:rowOff>
    </xdr:from>
    <xdr:to>
      <xdr:col>4</xdr:col>
      <xdr:colOff>346075</xdr:colOff>
      <xdr:row>60</xdr:row>
      <xdr:rowOff>81280</xdr:rowOff>
    </xdr:to>
    <xdr:cxnSp macro="">
      <xdr:nvCxnSpPr>
        <xdr:cNvPr id="192" name="直線コネクタ 191"/>
        <xdr:cNvCxnSpPr/>
      </xdr:nvCxnSpPr>
      <xdr:spPr>
        <a:xfrm>
          <a:off x="2209800" y="10345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87630</xdr:rowOff>
    </xdr:from>
    <xdr:to>
      <xdr:col>4</xdr:col>
      <xdr:colOff>396875</xdr:colOff>
      <xdr:row>56</xdr:row>
      <xdr:rowOff>17780</xdr:rowOff>
    </xdr:to>
    <xdr:sp macro="" textlink="">
      <xdr:nvSpPr>
        <xdr:cNvPr id="193" name="フローチャート : 判断 192"/>
        <xdr:cNvSpPr/>
      </xdr:nvSpPr>
      <xdr:spPr>
        <a:xfrm>
          <a:off x="3048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27957</xdr:rowOff>
    </xdr:from>
    <xdr:ext cx="762000" cy="259045"/>
    <xdr:sp macro="" textlink="">
      <xdr:nvSpPr>
        <xdr:cNvPr id="194" name="テキスト ボックス 193"/>
        <xdr:cNvSpPr txBox="1"/>
      </xdr:nvSpPr>
      <xdr:spPr>
        <a:xfrm>
          <a:off x="2717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625475</xdr:colOff>
      <xdr:row>60</xdr:row>
      <xdr:rowOff>58420</xdr:rowOff>
    </xdr:from>
    <xdr:to>
      <xdr:col>3</xdr:col>
      <xdr:colOff>142875</xdr:colOff>
      <xdr:row>61</xdr:row>
      <xdr:rowOff>69850</xdr:rowOff>
    </xdr:to>
    <xdr:cxnSp macro="">
      <xdr:nvCxnSpPr>
        <xdr:cNvPr id="195" name="直線コネクタ 194"/>
        <xdr:cNvCxnSpPr/>
      </xdr:nvCxnSpPr>
      <xdr:spPr>
        <a:xfrm flipV="1">
          <a:off x="1320800" y="103454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76200</xdr:rowOff>
    </xdr:from>
    <xdr:to>
      <xdr:col>3</xdr:col>
      <xdr:colOff>193675</xdr:colOff>
      <xdr:row>57</xdr:row>
      <xdr:rowOff>6350</xdr:rowOff>
    </xdr:to>
    <xdr:sp macro="" textlink="">
      <xdr:nvSpPr>
        <xdr:cNvPr id="196" name="フローチャート : 判断 195"/>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16527</xdr:rowOff>
    </xdr:from>
    <xdr:ext cx="762000" cy="259045"/>
    <xdr:sp macro="" textlink="">
      <xdr:nvSpPr>
        <xdr:cNvPr id="197" name="テキスト ボックス 196"/>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99060</xdr:rowOff>
    </xdr:from>
    <xdr:to>
      <xdr:col>1</xdr:col>
      <xdr:colOff>676275</xdr:colOff>
      <xdr:row>57</xdr:row>
      <xdr:rowOff>29210</xdr:rowOff>
    </xdr:to>
    <xdr:sp macro="" textlink="">
      <xdr:nvSpPr>
        <xdr:cNvPr id="198" name="フローチャート : 判断 197"/>
        <xdr:cNvSpPr/>
      </xdr:nvSpPr>
      <xdr:spPr>
        <a:xfrm>
          <a:off x="1270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39387</xdr:rowOff>
    </xdr:from>
    <xdr:ext cx="762000" cy="259045"/>
    <xdr:sp macro="" textlink="">
      <xdr:nvSpPr>
        <xdr:cNvPr id="199" name="テキスト ボックス 198"/>
        <xdr:cNvSpPr txBox="1"/>
      </xdr:nvSpPr>
      <xdr:spPr>
        <a:xfrm>
          <a:off x="939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61</xdr:row>
      <xdr:rowOff>110490</xdr:rowOff>
    </xdr:from>
    <xdr:to>
      <xdr:col>7</xdr:col>
      <xdr:colOff>66675</xdr:colOff>
      <xdr:row>62</xdr:row>
      <xdr:rowOff>40640</xdr:rowOff>
    </xdr:to>
    <xdr:sp macro="" textlink="">
      <xdr:nvSpPr>
        <xdr:cNvPr id="205" name="円/楕円 204"/>
        <xdr:cNvSpPr/>
      </xdr:nvSpPr>
      <xdr:spPr>
        <a:xfrm>
          <a:off x="4775200" y="1056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61</xdr:row>
      <xdr:rowOff>19067</xdr:rowOff>
    </xdr:from>
    <xdr:ext cx="762000" cy="259045"/>
    <xdr:sp macro="" textlink="">
      <xdr:nvSpPr>
        <xdr:cNvPr id="206" name="扶助費該当値テキスト"/>
        <xdr:cNvSpPr txBox="1"/>
      </xdr:nvSpPr>
      <xdr:spPr>
        <a:xfrm>
          <a:off x="4914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167640</xdr:rowOff>
    </xdr:from>
    <xdr:to>
      <xdr:col>5</xdr:col>
      <xdr:colOff>600075</xdr:colOff>
      <xdr:row>61</xdr:row>
      <xdr:rowOff>97790</xdr:rowOff>
    </xdr:to>
    <xdr:sp macro="" textlink="">
      <xdr:nvSpPr>
        <xdr:cNvPr id="207" name="円/楕円 206"/>
        <xdr:cNvSpPr/>
      </xdr:nvSpPr>
      <xdr:spPr>
        <a:xfrm>
          <a:off x="3937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61</xdr:row>
      <xdr:rowOff>82567</xdr:rowOff>
    </xdr:from>
    <xdr:ext cx="736600" cy="259045"/>
    <xdr:sp macro="" textlink="">
      <xdr:nvSpPr>
        <xdr:cNvPr id="208" name="テキスト ボックス 207"/>
        <xdr:cNvSpPr txBox="1"/>
      </xdr:nvSpPr>
      <xdr:spPr>
        <a:xfrm>
          <a:off x="3606800" y="1054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30480</xdr:rowOff>
    </xdr:from>
    <xdr:to>
      <xdr:col>4</xdr:col>
      <xdr:colOff>396875</xdr:colOff>
      <xdr:row>60</xdr:row>
      <xdr:rowOff>132080</xdr:rowOff>
    </xdr:to>
    <xdr:sp macro="" textlink="">
      <xdr:nvSpPr>
        <xdr:cNvPr id="209" name="円/楕円 208"/>
        <xdr:cNvSpPr/>
      </xdr:nvSpPr>
      <xdr:spPr>
        <a:xfrm>
          <a:off x="3048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116857</xdr:rowOff>
    </xdr:from>
    <xdr:ext cx="762000" cy="259045"/>
    <xdr:sp macro="" textlink="">
      <xdr:nvSpPr>
        <xdr:cNvPr id="210" name="テキスト ボックス 209"/>
        <xdr:cNvSpPr txBox="1"/>
      </xdr:nvSpPr>
      <xdr:spPr>
        <a:xfrm>
          <a:off x="271780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3</xdr:col>
      <xdr:colOff>92075</xdr:colOff>
      <xdr:row>60</xdr:row>
      <xdr:rowOff>7620</xdr:rowOff>
    </xdr:from>
    <xdr:to>
      <xdr:col>3</xdr:col>
      <xdr:colOff>193675</xdr:colOff>
      <xdr:row>60</xdr:row>
      <xdr:rowOff>109220</xdr:rowOff>
    </xdr:to>
    <xdr:sp macro="" textlink="">
      <xdr:nvSpPr>
        <xdr:cNvPr id="211" name="円/楕円 210"/>
        <xdr:cNvSpPr/>
      </xdr:nvSpPr>
      <xdr:spPr>
        <a:xfrm>
          <a:off x="2159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93997</xdr:rowOff>
    </xdr:from>
    <xdr:ext cx="762000" cy="259045"/>
    <xdr:sp macro="" textlink="">
      <xdr:nvSpPr>
        <xdr:cNvPr id="212" name="テキスト ボックス 211"/>
        <xdr:cNvSpPr txBox="1"/>
      </xdr:nvSpPr>
      <xdr:spPr>
        <a:xfrm>
          <a:off x="1828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574675</xdr:colOff>
      <xdr:row>61</xdr:row>
      <xdr:rowOff>19050</xdr:rowOff>
    </xdr:from>
    <xdr:to>
      <xdr:col>1</xdr:col>
      <xdr:colOff>676275</xdr:colOff>
      <xdr:row>61</xdr:row>
      <xdr:rowOff>120650</xdr:rowOff>
    </xdr:to>
    <xdr:sp macro="" textlink="">
      <xdr:nvSpPr>
        <xdr:cNvPr id="213" name="円/楕円 212"/>
        <xdr:cNvSpPr/>
      </xdr:nvSpPr>
      <xdr:spPr>
        <a:xfrm>
          <a:off x="1270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61</xdr:row>
      <xdr:rowOff>105427</xdr:rowOff>
    </xdr:from>
    <xdr:ext cx="762000" cy="259045"/>
    <xdr:sp macro="" textlink="">
      <xdr:nvSpPr>
        <xdr:cNvPr id="214" name="テキスト ボックス 213"/>
        <xdr:cNvSpPr txBox="1"/>
      </xdr:nvSpPr>
      <xdr:spPr>
        <a:xfrm>
          <a:off x="939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年度末の高齢化率</a:t>
          </a:r>
          <a:r>
            <a:rPr kumimoji="1" lang="ja-JP" altLang="en-US" sz="1300">
              <a:solidFill>
                <a:sysClr val="windowText" lastClr="000000"/>
              </a:solidFill>
              <a:latin typeface="ＭＳ Ｐゴシック"/>
            </a:rPr>
            <a:t>が</a:t>
          </a:r>
          <a:r>
            <a:rPr kumimoji="1" lang="en-US" altLang="ja-JP" sz="1300">
              <a:solidFill>
                <a:sysClr val="windowText" lastClr="000000"/>
              </a:solidFill>
              <a:latin typeface="ＭＳ Ｐゴシック"/>
            </a:rPr>
            <a:t>31.0%</a:t>
          </a:r>
          <a:r>
            <a:rPr kumimoji="1" lang="ja-JP" altLang="en-US" sz="1300">
              <a:solidFill>
                <a:sysClr val="windowText" lastClr="000000"/>
              </a:solidFill>
              <a:latin typeface="ＭＳ Ｐゴシック"/>
            </a:rPr>
            <a:t>と高く、医療費の増大に伴う国民健康保険、後期高齢者医療、介護保険への繰出金が多くなっている。今後は、予防事業に重点を置き住民の健康維持の促進に努め、医療費の削減を図る。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170434</xdr:rowOff>
    </xdr:from>
    <xdr:to>
      <xdr:col>24</xdr:col>
      <xdr:colOff>31750</xdr:colOff>
      <xdr:row>60</xdr:row>
      <xdr:rowOff>168148</xdr:rowOff>
    </xdr:to>
    <xdr:cxnSp macro="">
      <xdr:nvCxnSpPr>
        <xdr:cNvPr id="239" name="直線コネクタ 238"/>
        <xdr:cNvCxnSpPr/>
      </xdr:nvCxnSpPr>
      <xdr:spPr>
        <a:xfrm flipV="1">
          <a:off x="16510000" y="925728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140225</xdr:rowOff>
    </xdr:from>
    <xdr:ext cx="762000" cy="259045"/>
    <xdr:sp macro="" textlink="">
      <xdr:nvSpPr>
        <xdr:cNvPr id="240" name="その他最小値テキスト"/>
        <xdr:cNvSpPr txBox="1"/>
      </xdr:nvSpPr>
      <xdr:spPr>
        <a:xfrm>
          <a:off x="16598900" y="1042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60</xdr:row>
      <xdr:rowOff>168148</xdr:rowOff>
    </xdr:from>
    <xdr:to>
      <xdr:col>24</xdr:col>
      <xdr:colOff>120650</xdr:colOff>
      <xdr:row>60</xdr:row>
      <xdr:rowOff>168148</xdr:rowOff>
    </xdr:to>
    <xdr:cxnSp macro="">
      <xdr:nvCxnSpPr>
        <xdr:cNvPr id="241" name="直線コネクタ 240"/>
        <xdr:cNvCxnSpPr/>
      </xdr:nvCxnSpPr>
      <xdr:spPr>
        <a:xfrm>
          <a:off x="16421100" y="10455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85361</xdr:rowOff>
    </xdr:from>
    <xdr:ext cx="762000" cy="259045"/>
    <xdr:sp macro="" textlink="">
      <xdr:nvSpPr>
        <xdr:cNvPr id="242" name="その他最大値テキスト"/>
        <xdr:cNvSpPr txBox="1"/>
      </xdr:nvSpPr>
      <xdr:spPr>
        <a:xfrm>
          <a:off x="16598900" y="900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53</xdr:row>
      <xdr:rowOff>170434</xdr:rowOff>
    </xdr:from>
    <xdr:to>
      <xdr:col>24</xdr:col>
      <xdr:colOff>120650</xdr:colOff>
      <xdr:row>53</xdr:row>
      <xdr:rowOff>170434</xdr:rowOff>
    </xdr:to>
    <xdr:cxnSp macro="">
      <xdr:nvCxnSpPr>
        <xdr:cNvPr id="243" name="直線コネクタ 242"/>
        <xdr:cNvCxnSpPr/>
      </xdr:nvCxnSpPr>
      <xdr:spPr>
        <a:xfrm>
          <a:off x="16421100" y="9257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14986</xdr:rowOff>
    </xdr:from>
    <xdr:to>
      <xdr:col>24</xdr:col>
      <xdr:colOff>31750</xdr:colOff>
      <xdr:row>57</xdr:row>
      <xdr:rowOff>14986</xdr:rowOff>
    </xdr:to>
    <xdr:cxnSp macro="">
      <xdr:nvCxnSpPr>
        <xdr:cNvPr id="244" name="直線コネクタ 243"/>
        <xdr:cNvCxnSpPr/>
      </xdr:nvCxnSpPr>
      <xdr:spPr>
        <a:xfrm>
          <a:off x="15671800" y="97876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106443</xdr:rowOff>
    </xdr:from>
    <xdr:ext cx="762000" cy="259045"/>
    <xdr:sp macro="" textlink="">
      <xdr:nvSpPr>
        <xdr:cNvPr id="245" name="その他平均値テキスト"/>
        <xdr:cNvSpPr txBox="1"/>
      </xdr:nvSpPr>
      <xdr:spPr>
        <a:xfrm>
          <a:off x="16598900" y="9536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89916</xdr:rowOff>
    </xdr:from>
    <xdr:to>
      <xdr:col>24</xdr:col>
      <xdr:colOff>82550</xdr:colOff>
      <xdr:row>57</xdr:row>
      <xdr:rowOff>20066</xdr:rowOff>
    </xdr:to>
    <xdr:sp macro="" textlink="">
      <xdr:nvSpPr>
        <xdr:cNvPr id="246" name="フローチャート : 判断 245"/>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136144</xdr:rowOff>
    </xdr:from>
    <xdr:to>
      <xdr:col>22</xdr:col>
      <xdr:colOff>565150</xdr:colOff>
      <xdr:row>57</xdr:row>
      <xdr:rowOff>14986</xdr:rowOff>
    </xdr:to>
    <xdr:cxnSp macro="">
      <xdr:nvCxnSpPr>
        <xdr:cNvPr id="247" name="直線コネクタ 246"/>
        <xdr:cNvCxnSpPr/>
      </xdr:nvCxnSpPr>
      <xdr:spPr>
        <a:xfrm>
          <a:off x="14782800" y="97373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8" name="フローチャート : 判断 247"/>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30243</xdr:rowOff>
    </xdr:from>
    <xdr:ext cx="736600" cy="259045"/>
    <xdr:sp macro="" textlink="">
      <xdr:nvSpPr>
        <xdr:cNvPr id="249" name="テキスト ボックス 248"/>
        <xdr:cNvSpPr txBox="1"/>
      </xdr:nvSpPr>
      <xdr:spPr>
        <a:xfrm>
          <a:off x="15290800" y="945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127000</xdr:rowOff>
    </xdr:from>
    <xdr:to>
      <xdr:col>21</xdr:col>
      <xdr:colOff>361950</xdr:colOff>
      <xdr:row>56</xdr:row>
      <xdr:rowOff>136144</xdr:rowOff>
    </xdr:to>
    <xdr:cxnSp macro="">
      <xdr:nvCxnSpPr>
        <xdr:cNvPr id="250" name="直線コネクタ 249"/>
        <xdr:cNvCxnSpPr/>
      </xdr:nvCxnSpPr>
      <xdr:spPr>
        <a:xfrm>
          <a:off x="13893800" y="97282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85344</xdr:rowOff>
    </xdr:from>
    <xdr:to>
      <xdr:col>21</xdr:col>
      <xdr:colOff>412750</xdr:colOff>
      <xdr:row>57</xdr:row>
      <xdr:rowOff>15494</xdr:rowOff>
    </xdr:to>
    <xdr:sp macro="" textlink="">
      <xdr:nvSpPr>
        <xdr:cNvPr id="251" name="フローチャート : 判断 250"/>
        <xdr:cNvSpPr/>
      </xdr:nvSpPr>
      <xdr:spPr>
        <a:xfrm>
          <a:off x="14732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25671</xdr:rowOff>
    </xdr:from>
    <xdr:ext cx="762000" cy="259045"/>
    <xdr:sp macro="" textlink="">
      <xdr:nvSpPr>
        <xdr:cNvPr id="252" name="テキスト ボックス 251"/>
        <xdr:cNvSpPr txBox="1"/>
      </xdr:nvSpPr>
      <xdr:spPr>
        <a:xfrm>
          <a:off x="14401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127000</xdr:rowOff>
    </xdr:from>
    <xdr:to>
      <xdr:col>20</xdr:col>
      <xdr:colOff>158750</xdr:colOff>
      <xdr:row>56</xdr:row>
      <xdr:rowOff>145288</xdr:rowOff>
    </xdr:to>
    <xdr:cxnSp macro="">
      <xdr:nvCxnSpPr>
        <xdr:cNvPr id="253" name="直線コネクタ 252"/>
        <xdr:cNvCxnSpPr/>
      </xdr:nvCxnSpPr>
      <xdr:spPr>
        <a:xfrm flipV="1">
          <a:off x="13004800" y="97282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4" name="フローチャート : 判断 253"/>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55" name="テキスト ボックス 254"/>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6" name="フローチャート : 判断 255"/>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23131</xdr:rowOff>
    </xdr:from>
    <xdr:ext cx="762000" cy="259045"/>
    <xdr:sp macro="" textlink="">
      <xdr:nvSpPr>
        <xdr:cNvPr id="257" name="テキスト ボックス 256"/>
        <xdr:cNvSpPr txBox="1"/>
      </xdr:nvSpPr>
      <xdr:spPr>
        <a:xfrm>
          <a:off x="12623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135636</xdr:rowOff>
    </xdr:from>
    <xdr:to>
      <xdr:col>24</xdr:col>
      <xdr:colOff>82550</xdr:colOff>
      <xdr:row>57</xdr:row>
      <xdr:rowOff>65786</xdr:rowOff>
    </xdr:to>
    <xdr:sp macro="" textlink="">
      <xdr:nvSpPr>
        <xdr:cNvPr id="263" name="円/楕円 262"/>
        <xdr:cNvSpPr/>
      </xdr:nvSpPr>
      <xdr:spPr>
        <a:xfrm>
          <a:off x="164592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107713</xdr:rowOff>
    </xdr:from>
    <xdr:ext cx="762000" cy="259045"/>
    <xdr:sp macro="" textlink="">
      <xdr:nvSpPr>
        <xdr:cNvPr id="264" name="その他該当値テキスト"/>
        <xdr:cNvSpPr txBox="1"/>
      </xdr:nvSpPr>
      <xdr:spPr>
        <a:xfrm>
          <a:off x="16598900" y="970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135636</xdr:rowOff>
    </xdr:from>
    <xdr:to>
      <xdr:col>22</xdr:col>
      <xdr:colOff>615950</xdr:colOff>
      <xdr:row>57</xdr:row>
      <xdr:rowOff>65786</xdr:rowOff>
    </xdr:to>
    <xdr:sp macro="" textlink="">
      <xdr:nvSpPr>
        <xdr:cNvPr id="265" name="円/楕円 264"/>
        <xdr:cNvSpPr/>
      </xdr:nvSpPr>
      <xdr:spPr>
        <a:xfrm>
          <a:off x="15621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50563</xdr:rowOff>
    </xdr:from>
    <xdr:ext cx="736600" cy="259045"/>
    <xdr:sp macro="" textlink="">
      <xdr:nvSpPr>
        <xdr:cNvPr id="266" name="テキスト ボックス 265"/>
        <xdr:cNvSpPr txBox="1"/>
      </xdr:nvSpPr>
      <xdr:spPr>
        <a:xfrm>
          <a:off x="15290800" y="9823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85344</xdr:rowOff>
    </xdr:from>
    <xdr:to>
      <xdr:col>21</xdr:col>
      <xdr:colOff>412750</xdr:colOff>
      <xdr:row>57</xdr:row>
      <xdr:rowOff>15494</xdr:rowOff>
    </xdr:to>
    <xdr:sp macro="" textlink="">
      <xdr:nvSpPr>
        <xdr:cNvPr id="267" name="円/楕円 266"/>
        <xdr:cNvSpPr/>
      </xdr:nvSpPr>
      <xdr:spPr>
        <a:xfrm>
          <a:off x="14732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271</xdr:rowOff>
    </xdr:from>
    <xdr:ext cx="762000" cy="259045"/>
    <xdr:sp macro="" textlink="">
      <xdr:nvSpPr>
        <xdr:cNvPr id="268" name="テキスト ボックス 267"/>
        <xdr:cNvSpPr txBox="1"/>
      </xdr:nvSpPr>
      <xdr:spPr>
        <a:xfrm>
          <a:off x="14401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76200</xdr:rowOff>
    </xdr:from>
    <xdr:to>
      <xdr:col>20</xdr:col>
      <xdr:colOff>209550</xdr:colOff>
      <xdr:row>57</xdr:row>
      <xdr:rowOff>6350</xdr:rowOff>
    </xdr:to>
    <xdr:sp macro="" textlink="">
      <xdr:nvSpPr>
        <xdr:cNvPr id="269" name="円/楕円 268"/>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70" name="テキスト ボックス 269"/>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94488</xdr:rowOff>
    </xdr:from>
    <xdr:to>
      <xdr:col>19</xdr:col>
      <xdr:colOff>6350</xdr:colOff>
      <xdr:row>57</xdr:row>
      <xdr:rowOff>24638</xdr:rowOff>
    </xdr:to>
    <xdr:sp macro="" textlink="">
      <xdr:nvSpPr>
        <xdr:cNvPr id="271" name="円/楕円 270"/>
        <xdr:cNvSpPr/>
      </xdr:nvSpPr>
      <xdr:spPr>
        <a:xfrm>
          <a:off x="12954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34815</xdr:rowOff>
    </xdr:from>
    <xdr:ext cx="762000" cy="259045"/>
    <xdr:sp macro="" textlink="">
      <xdr:nvSpPr>
        <xdr:cNvPr id="272" name="テキスト ボックス 271"/>
        <xdr:cNvSpPr txBox="1"/>
      </xdr:nvSpPr>
      <xdr:spPr>
        <a:xfrm>
          <a:off x="12623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17</a:t>
          </a:r>
          <a:r>
            <a:rPr kumimoji="1" lang="ja-JP" altLang="en-US" sz="1300">
              <a:latin typeface="ＭＳ Ｐゴシック"/>
            </a:rPr>
            <a:t>年度に補助金の見直しを行ったが、依然として各種団体への補助金が多く、類似団体平均よりも</a:t>
          </a:r>
          <a:r>
            <a:rPr kumimoji="1" lang="en-US" altLang="ja-JP" sz="1300">
              <a:latin typeface="ＭＳ Ｐゴシック"/>
            </a:rPr>
            <a:t>5.0</a:t>
          </a:r>
          <a:r>
            <a:rPr kumimoji="1" lang="ja-JP" altLang="en-US" sz="1300">
              <a:latin typeface="ＭＳ Ｐゴシック"/>
            </a:rPr>
            <a:t>ポイント高くなっている。今後も補助金の見直しや廃止を進めていく。</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159004</xdr:rowOff>
    </xdr:from>
    <xdr:to>
      <xdr:col>24</xdr:col>
      <xdr:colOff>31750</xdr:colOff>
      <xdr:row>41</xdr:row>
      <xdr:rowOff>28702</xdr:rowOff>
    </xdr:to>
    <xdr:cxnSp macro="">
      <xdr:nvCxnSpPr>
        <xdr:cNvPr id="297" name="直線コネクタ 296"/>
        <xdr:cNvCxnSpPr/>
      </xdr:nvCxnSpPr>
      <xdr:spPr>
        <a:xfrm flipV="1">
          <a:off x="16510000" y="59883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779</xdr:rowOff>
    </xdr:from>
    <xdr:ext cx="762000" cy="259045"/>
    <xdr:sp macro="" textlink="">
      <xdr:nvSpPr>
        <xdr:cNvPr id="298" name="補助費等最小値テキスト"/>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23</xdr:col>
      <xdr:colOff>628650</xdr:colOff>
      <xdr:row>41</xdr:row>
      <xdr:rowOff>28702</xdr:rowOff>
    </xdr:from>
    <xdr:to>
      <xdr:col>24</xdr:col>
      <xdr:colOff>120650</xdr:colOff>
      <xdr:row>41</xdr:row>
      <xdr:rowOff>28702</xdr:rowOff>
    </xdr:to>
    <xdr:cxnSp macro="">
      <xdr:nvCxnSpPr>
        <xdr:cNvPr id="299" name="直線コネクタ 298"/>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73931</xdr:rowOff>
    </xdr:from>
    <xdr:ext cx="762000" cy="259045"/>
    <xdr:sp macro="" textlink="">
      <xdr:nvSpPr>
        <xdr:cNvPr id="300" name="補助費等最大値テキスト"/>
        <xdr:cNvSpPr txBox="1"/>
      </xdr:nvSpPr>
      <xdr:spPr>
        <a:xfrm>
          <a:off x="16598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34</xdr:row>
      <xdr:rowOff>159004</xdr:rowOff>
    </xdr:from>
    <xdr:to>
      <xdr:col>24</xdr:col>
      <xdr:colOff>120650</xdr:colOff>
      <xdr:row>34</xdr:row>
      <xdr:rowOff>159004</xdr:rowOff>
    </xdr:to>
    <xdr:cxnSp macro="">
      <xdr:nvCxnSpPr>
        <xdr:cNvPr id="301" name="直線コネクタ 300"/>
        <xdr:cNvCxnSpPr/>
      </xdr:nvCxnSpPr>
      <xdr:spPr>
        <a:xfrm>
          <a:off x="16421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72136</xdr:rowOff>
    </xdr:from>
    <xdr:to>
      <xdr:col>24</xdr:col>
      <xdr:colOff>31750</xdr:colOff>
      <xdr:row>38</xdr:row>
      <xdr:rowOff>85852</xdr:rowOff>
    </xdr:to>
    <xdr:cxnSp macro="">
      <xdr:nvCxnSpPr>
        <xdr:cNvPr id="302" name="直線コネクタ 301"/>
        <xdr:cNvCxnSpPr/>
      </xdr:nvCxnSpPr>
      <xdr:spPr>
        <a:xfrm>
          <a:off x="15671800" y="65872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165879</xdr:rowOff>
    </xdr:from>
    <xdr:ext cx="762000" cy="259045"/>
    <xdr:sp macro="" textlink="">
      <xdr:nvSpPr>
        <xdr:cNvPr id="303" name="補助費等平均値テキスト"/>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4" name="フローチャート : 判断 303"/>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17272</xdr:rowOff>
    </xdr:from>
    <xdr:to>
      <xdr:col>22</xdr:col>
      <xdr:colOff>565150</xdr:colOff>
      <xdr:row>38</xdr:row>
      <xdr:rowOff>72136</xdr:rowOff>
    </xdr:to>
    <xdr:cxnSp macro="">
      <xdr:nvCxnSpPr>
        <xdr:cNvPr id="305" name="直線コネクタ 304"/>
        <xdr:cNvCxnSpPr/>
      </xdr:nvCxnSpPr>
      <xdr:spPr>
        <a:xfrm>
          <a:off x="14782800" y="65323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6" name="フローチャート : 判断 305"/>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89679</xdr:rowOff>
    </xdr:from>
    <xdr:ext cx="736600" cy="259045"/>
    <xdr:sp macro="" textlink="">
      <xdr:nvSpPr>
        <xdr:cNvPr id="307" name="テキスト ボックス 306"/>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3556</xdr:rowOff>
    </xdr:from>
    <xdr:to>
      <xdr:col>21</xdr:col>
      <xdr:colOff>361950</xdr:colOff>
      <xdr:row>38</xdr:row>
      <xdr:rowOff>17272</xdr:rowOff>
    </xdr:to>
    <xdr:cxnSp macro="">
      <xdr:nvCxnSpPr>
        <xdr:cNvPr id="308" name="直線コネクタ 307"/>
        <xdr:cNvCxnSpPr/>
      </xdr:nvCxnSpPr>
      <xdr:spPr>
        <a:xfrm>
          <a:off x="13893800" y="65186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131064</xdr:rowOff>
    </xdr:from>
    <xdr:to>
      <xdr:col>21</xdr:col>
      <xdr:colOff>412750</xdr:colOff>
      <xdr:row>37</xdr:row>
      <xdr:rowOff>61214</xdr:rowOff>
    </xdr:to>
    <xdr:sp macro="" textlink="">
      <xdr:nvSpPr>
        <xdr:cNvPr id="309" name="フローチャート : 判断 308"/>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71391</xdr:rowOff>
    </xdr:from>
    <xdr:ext cx="762000" cy="259045"/>
    <xdr:sp macro="" textlink="">
      <xdr:nvSpPr>
        <xdr:cNvPr id="310" name="テキスト ボックス 309"/>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156718</xdr:rowOff>
    </xdr:from>
    <xdr:to>
      <xdr:col>20</xdr:col>
      <xdr:colOff>158750</xdr:colOff>
      <xdr:row>38</xdr:row>
      <xdr:rowOff>3556</xdr:rowOff>
    </xdr:to>
    <xdr:cxnSp macro="">
      <xdr:nvCxnSpPr>
        <xdr:cNvPr id="311" name="直線コネクタ 310"/>
        <xdr:cNvCxnSpPr/>
      </xdr:nvCxnSpPr>
      <xdr:spPr>
        <a:xfrm>
          <a:off x="13004800" y="65003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2" name="フローチャート : 判断 311"/>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75963</xdr:rowOff>
    </xdr:from>
    <xdr:ext cx="762000" cy="259045"/>
    <xdr:sp macro="" textlink="">
      <xdr:nvSpPr>
        <xdr:cNvPr id="313" name="テキスト ボックス 312"/>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153924</xdr:rowOff>
    </xdr:from>
    <xdr:to>
      <xdr:col>19</xdr:col>
      <xdr:colOff>6350</xdr:colOff>
      <xdr:row>37</xdr:row>
      <xdr:rowOff>84074</xdr:rowOff>
    </xdr:to>
    <xdr:sp macro="" textlink="">
      <xdr:nvSpPr>
        <xdr:cNvPr id="314" name="フローチャート : 判断 313"/>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94251</xdr:rowOff>
    </xdr:from>
    <xdr:ext cx="762000" cy="259045"/>
    <xdr:sp macro="" textlink="">
      <xdr:nvSpPr>
        <xdr:cNvPr id="315" name="テキスト ボックス 314"/>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35052</xdr:rowOff>
    </xdr:from>
    <xdr:to>
      <xdr:col>24</xdr:col>
      <xdr:colOff>82550</xdr:colOff>
      <xdr:row>38</xdr:row>
      <xdr:rowOff>136652</xdr:rowOff>
    </xdr:to>
    <xdr:sp macro="" textlink="">
      <xdr:nvSpPr>
        <xdr:cNvPr id="321" name="円/楕円 320"/>
        <xdr:cNvSpPr/>
      </xdr:nvSpPr>
      <xdr:spPr>
        <a:xfrm>
          <a:off x="164592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7129</xdr:rowOff>
    </xdr:from>
    <xdr:ext cx="762000" cy="259045"/>
    <xdr:sp macro="" textlink="">
      <xdr:nvSpPr>
        <xdr:cNvPr id="322" name="補助費等該当値テキスト"/>
        <xdr:cNvSpPr txBox="1"/>
      </xdr:nvSpPr>
      <xdr:spPr>
        <a:xfrm>
          <a:off x="165989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21336</xdr:rowOff>
    </xdr:from>
    <xdr:to>
      <xdr:col>22</xdr:col>
      <xdr:colOff>615950</xdr:colOff>
      <xdr:row>38</xdr:row>
      <xdr:rowOff>122936</xdr:rowOff>
    </xdr:to>
    <xdr:sp macro="" textlink="">
      <xdr:nvSpPr>
        <xdr:cNvPr id="323" name="円/楕円 322"/>
        <xdr:cNvSpPr/>
      </xdr:nvSpPr>
      <xdr:spPr>
        <a:xfrm>
          <a:off x="15621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107713</xdr:rowOff>
    </xdr:from>
    <xdr:ext cx="736600" cy="259045"/>
    <xdr:sp macro="" textlink="">
      <xdr:nvSpPr>
        <xdr:cNvPr id="324" name="テキスト ボックス 323"/>
        <xdr:cNvSpPr txBox="1"/>
      </xdr:nvSpPr>
      <xdr:spPr>
        <a:xfrm>
          <a:off x="15290800" y="6622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137922</xdr:rowOff>
    </xdr:from>
    <xdr:to>
      <xdr:col>21</xdr:col>
      <xdr:colOff>412750</xdr:colOff>
      <xdr:row>38</xdr:row>
      <xdr:rowOff>68072</xdr:rowOff>
    </xdr:to>
    <xdr:sp macro="" textlink="">
      <xdr:nvSpPr>
        <xdr:cNvPr id="325" name="円/楕円 324"/>
        <xdr:cNvSpPr/>
      </xdr:nvSpPr>
      <xdr:spPr>
        <a:xfrm>
          <a:off x="14732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52849</xdr:rowOff>
    </xdr:from>
    <xdr:ext cx="762000" cy="259045"/>
    <xdr:sp macro="" textlink="">
      <xdr:nvSpPr>
        <xdr:cNvPr id="326" name="テキスト ボックス 325"/>
        <xdr:cNvSpPr txBox="1"/>
      </xdr:nvSpPr>
      <xdr:spPr>
        <a:xfrm>
          <a:off x="14401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124206</xdr:rowOff>
    </xdr:from>
    <xdr:to>
      <xdr:col>20</xdr:col>
      <xdr:colOff>209550</xdr:colOff>
      <xdr:row>38</xdr:row>
      <xdr:rowOff>54356</xdr:rowOff>
    </xdr:to>
    <xdr:sp macro="" textlink="">
      <xdr:nvSpPr>
        <xdr:cNvPr id="327" name="円/楕円 326"/>
        <xdr:cNvSpPr/>
      </xdr:nvSpPr>
      <xdr:spPr>
        <a:xfrm>
          <a:off x="13843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39133</xdr:rowOff>
    </xdr:from>
    <xdr:ext cx="762000" cy="259045"/>
    <xdr:sp macro="" textlink="">
      <xdr:nvSpPr>
        <xdr:cNvPr id="328" name="テキスト ボックス 327"/>
        <xdr:cNvSpPr txBox="1"/>
      </xdr:nvSpPr>
      <xdr:spPr>
        <a:xfrm>
          <a:off x="13512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105918</xdr:rowOff>
    </xdr:from>
    <xdr:to>
      <xdr:col>19</xdr:col>
      <xdr:colOff>6350</xdr:colOff>
      <xdr:row>38</xdr:row>
      <xdr:rowOff>36068</xdr:rowOff>
    </xdr:to>
    <xdr:sp macro="" textlink="">
      <xdr:nvSpPr>
        <xdr:cNvPr id="329" name="円/楕円 328"/>
        <xdr:cNvSpPr/>
      </xdr:nvSpPr>
      <xdr:spPr>
        <a:xfrm>
          <a:off x="12954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20845</xdr:rowOff>
    </xdr:from>
    <xdr:ext cx="762000" cy="259045"/>
    <xdr:sp macro="" textlink="">
      <xdr:nvSpPr>
        <xdr:cNvPr id="330" name="テキスト ボックス 329"/>
        <xdr:cNvSpPr txBox="1"/>
      </xdr:nvSpPr>
      <xdr:spPr>
        <a:xfrm>
          <a:off x="12623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過去の制度事業による起債発行により公債費比率は高めであるが、類似団体平均より</a:t>
          </a:r>
          <a:r>
            <a:rPr kumimoji="1" lang="en-US" altLang="ja-JP" sz="1300">
              <a:latin typeface="ＭＳ Ｐゴシック"/>
            </a:rPr>
            <a:t>0.8</a:t>
          </a:r>
          <a:r>
            <a:rPr kumimoji="1" lang="ja-JP" altLang="en-US" sz="1300">
              <a:latin typeface="ＭＳ Ｐゴシック"/>
            </a:rPr>
            <a:t>ポイント低くなっている。近年、小学校校舎危険改築、道の駅建設、ダム建設等の大規模な事業があったものの、元利償還は昨年度に引き続き減少したため、、公債費が減少した。一部事務組合関係の施設関係の地方債や町営住宅建替事業に伴う公営住宅建設事業債が今後増える見込みであるため、公債費負担に影響があると考える。</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73660</xdr:rowOff>
    </xdr:from>
    <xdr:to>
      <xdr:col>7</xdr:col>
      <xdr:colOff>15875</xdr:colOff>
      <xdr:row>81</xdr:row>
      <xdr:rowOff>73661</xdr:rowOff>
    </xdr:to>
    <xdr:cxnSp macro="">
      <xdr:nvCxnSpPr>
        <xdr:cNvPr id="357" name="直線コネクタ 356"/>
        <xdr:cNvCxnSpPr/>
      </xdr:nvCxnSpPr>
      <xdr:spPr>
        <a:xfrm flipV="1">
          <a:off x="4826000" y="1258951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45738</xdr:rowOff>
    </xdr:from>
    <xdr:ext cx="762000" cy="259045"/>
    <xdr:sp macro="" textlink="">
      <xdr:nvSpPr>
        <xdr:cNvPr id="358" name="公債費最小値テキスト"/>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81</xdr:row>
      <xdr:rowOff>73661</xdr:rowOff>
    </xdr:from>
    <xdr:to>
      <xdr:col>7</xdr:col>
      <xdr:colOff>104775</xdr:colOff>
      <xdr:row>81</xdr:row>
      <xdr:rowOff>73661</xdr:rowOff>
    </xdr:to>
    <xdr:cxnSp macro="">
      <xdr:nvCxnSpPr>
        <xdr:cNvPr id="359" name="直線コネクタ 358"/>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160037</xdr:rowOff>
    </xdr:from>
    <xdr:ext cx="762000" cy="259045"/>
    <xdr:sp macro="" textlink="">
      <xdr:nvSpPr>
        <xdr:cNvPr id="360" name="公債費最大値テキスト"/>
        <xdr:cNvSpPr txBox="1"/>
      </xdr:nvSpPr>
      <xdr:spPr>
        <a:xfrm>
          <a:off x="4914900" y="1233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73660</xdr:rowOff>
    </xdr:from>
    <xdr:to>
      <xdr:col>7</xdr:col>
      <xdr:colOff>104775</xdr:colOff>
      <xdr:row>73</xdr:row>
      <xdr:rowOff>73660</xdr:rowOff>
    </xdr:to>
    <xdr:cxnSp macro="">
      <xdr:nvCxnSpPr>
        <xdr:cNvPr id="361" name="直線コネクタ 360"/>
        <xdr:cNvCxnSpPr/>
      </xdr:nvCxnSpPr>
      <xdr:spPr>
        <a:xfrm>
          <a:off x="4737100" y="1258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107950</xdr:rowOff>
    </xdr:from>
    <xdr:to>
      <xdr:col>7</xdr:col>
      <xdr:colOff>15875</xdr:colOff>
      <xdr:row>76</xdr:row>
      <xdr:rowOff>111761</xdr:rowOff>
    </xdr:to>
    <xdr:cxnSp macro="">
      <xdr:nvCxnSpPr>
        <xdr:cNvPr id="362" name="直線コネクタ 361"/>
        <xdr:cNvCxnSpPr/>
      </xdr:nvCxnSpPr>
      <xdr:spPr>
        <a:xfrm flipV="1">
          <a:off x="3987800" y="131381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59707</xdr:rowOff>
    </xdr:from>
    <xdr:ext cx="762000" cy="259045"/>
    <xdr:sp macro="" textlink="">
      <xdr:nvSpPr>
        <xdr:cNvPr id="363" name="公債費平均値テキスト"/>
        <xdr:cNvSpPr txBox="1"/>
      </xdr:nvSpPr>
      <xdr:spPr>
        <a:xfrm>
          <a:off x="4914900" y="13089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87630</xdr:rowOff>
    </xdr:from>
    <xdr:to>
      <xdr:col>7</xdr:col>
      <xdr:colOff>66675</xdr:colOff>
      <xdr:row>77</xdr:row>
      <xdr:rowOff>17780</xdr:rowOff>
    </xdr:to>
    <xdr:sp macro="" textlink="">
      <xdr:nvSpPr>
        <xdr:cNvPr id="364" name="フローチャート : 判断 363"/>
        <xdr:cNvSpPr/>
      </xdr:nvSpPr>
      <xdr:spPr>
        <a:xfrm>
          <a:off x="47752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111761</xdr:rowOff>
    </xdr:from>
    <xdr:to>
      <xdr:col>5</xdr:col>
      <xdr:colOff>549275</xdr:colOff>
      <xdr:row>77</xdr:row>
      <xdr:rowOff>35561</xdr:rowOff>
    </xdr:to>
    <xdr:cxnSp macro="">
      <xdr:nvCxnSpPr>
        <xdr:cNvPr id="365" name="直線コネクタ 364"/>
        <xdr:cNvCxnSpPr/>
      </xdr:nvCxnSpPr>
      <xdr:spPr>
        <a:xfrm flipV="1">
          <a:off x="3098800" y="13141961"/>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99061</xdr:rowOff>
    </xdr:from>
    <xdr:to>
      <xdr:col>5</xdr:col>
      <xdr:colOff>600075</xdr:colOff>
      <xdr:row>77</xdr:row>
      <xdr:rowOff>29211</xdr:rowOff>
    </xdr:to>
    <xdr:sp macro="" textlink="">
      <xdr:nvSpPr>
        <xdr:cNvPr id="366" name="フローチャート : 判断 365"/>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13988</xdr:rowOff>
    </xdr:from>
    <xdr:ext cx="736600" cy="259045"/>
    <xdr:sp macro="" textlink="">
      <xdr:nvSpPr>
        <xdr:cNvPr id="367" name="テキスト ボックス 366"/>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35561</xdr:rowOff>
    </xdr:from>
    <xdr:to>
      <xdr:col>4</xdr:col>
      <xdr:colOff>346075</xdr:colOff>
      <xdr:row>77</xdr:row>
      <xdr:rowOff>77470</xdr:rowOff>
    </xdr:to>
    <xdr:cxnSp macro="">
      <xdr:nvCxnSpPr>
        <xdr:cNvPr id="368" name="直線コネクタ 367"/>
        <xdr:cNvCxnSpPr/>
      </xdr:nvCxnSpPr>
      <xdr:spPr>
        <a:xfrm flipV="1">
          <a:off x="2209800" y="132372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125730</xdr:rowOff>
    </xdr:from>
    <xdr:to>
      <xdr:col>4</xdr:col>
      <xdr:colOff>396875</xdr:colOff>
      <xdr:row>77</xdr:row>
      <xdr:rowOff>55880</xdr:rowOff>
    </xdr:to>
    <xdr:sp macro="" textlink="">
      <xdr:nvSpPr>
        <xdr:cNvPr id="369" name="フローチャート : 判断 368"/>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66057</xdr:rowOff>
    </xdr:from>
    <xdr:ext cx="762000" cy="259045"/>
    <xdr:sp macro="" textlink="">
      <xdr:nvSpPr>
        <xdr:cNvPr id="370" name="テキスト ボックス 369"/>
        <xdr:cNvSpPr txBox="1"/>
      </xdr:nvSpPr>
      <xdr:spPr>
        <a:xfrm>
          <a:off x="2717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77470</xdr:rowOff>
    </xdr:from>
    <xdr:to>
      <xdr:col>3</xdr:col>
      <xdr:colOff>142875</xdr:colOff>
      <xdr:row>77</xdr:row>
      <xdr:rowOff>104139</xdr:rowOff>
    </xdr:to>
    <xdr:cxnSp macro="">
      <xdr:nvCxnSpPr>
        <xdr:cNvPr id="371" name="直線コネクタ 370"/>
        <xdr:cNvCxnSpPr/>
      </xdr:nvCxnSpPr>
      <xdr:spPr>
        <a:xfrm flipV="1">
          <a:off x="1320800" y="132791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41911</xdr:rowOff>
    </xdr:from>
    <xdr:to>
      <xdr:col>3</xdr:col>
      <xdr:colOff>193675</xdr:colOff>
      <xdr:row>76</xdr:row>
      <xdr:rowOff>143511</xdr:rowOff>
    </xdr:to>
    <xdr:sp macro="" textlink="">
      <xdr:nvSpPr>
        <xdr:cNvPr id="372" name="フローチャート : 判断 371"/>
        <xdr:cNvSpPr/>
      </xdr:nvSpPr>
      <xdr:spPr>
        <a:xfrm>
          <a:off x="2159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153687</xdr:rowOff>
    </xdr:from>
    <xdr:ext cx="762000" cy="259045"/>
    <xdr:sp macro="" textlink="">
      <xdr:nvSpPr>
        <xdr:cNvPr id="373" name="テキスト ボックス 372"/>
        <xdr:cNvSpPr txBox="1"/>
      </xdr:nvSpPr>
      <xdr:spPr>
        <a:xfrm>
          <a:off x="1828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95250</xdr:rowOff>
    </xdr:from>
    <xdr:to>
      <xdr:col>1</xdr:col>
      <xdr:colOff>676275</xdr:colOff>
      <xdr:row>77</xdr:row>
      <xdr:rowOff>25400</xdr:rowOff>
    </xdr:to>
    <xdr:sp macro="" textlink="">
      <xdr:nvSpPr>
        <xdr:cNvPr id="374" name="フローチャート : 判断 373"/>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35577</xdr:rowOff>
    </xdr:from>
    <xdr:ext cx="762000" cy="259045"/>
    <xdr:sp macro="" textlink="">
      <xdr:nvSpPr>
        <xdr:cNvPr id="375" name="テキスト ボックス 374"/>
        <xdr:cNvSpPr txBox="1"/>
      </xdr:nvSpPr>
      <xdr:spPr>
        <a:xfrm>
          <a:off x="939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57150</xdr:rowOff>
    </xdr:from>
    <xdr:to>
      <xdr:col>7</xdr:col>
      <xdr:colOff>66675</xdr:colOff>
      <xdr:row>76</xdr:row>
      <xdr:rowOff>158750</xdr:rowOff>
    </xdr:to>
    <xdr:sp macro="" textlink="">
      <xdr:nvSpPr>
        <xdr:cNvPr id="381" name="円/楕円 380"/>
        <xdr:cNvSpPr/>
      </xdr:nvSpPr>
      <xdr:spPr>
        <a:xfrm>
          <a:off x="47752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73677</xdr:rowOff>
    </xdr:from>
    <xdr:ext cx="762000" cy="259045"/>
    <xdr:sp macro="" textlink="">
      <xdr:nvSpPr>
        <xdr:cNvPr id="382" name="公債費該当値テキスト"/>
        <xdr:cNvSpPr txBox="1"/>
      </xdr:nvSpPr>
      <xdr:spPr>
        <a:xfrm>
          <a:off x="49149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60961</xdr:rowOff>
    </xdr:from>
    <xdr:to>
      <xdr:col>5</xdr:col>
      <xdr:colOff>600075</xdr:colOff>
      <xdr:row>76</xdr:row>
      <xdr:rowOff>162561</xdr:rowOff>
    </xdr:to>
    <xdr:sp macro="" textlink="">
      <xdr:nvSpPr>
        <xdr:cNvPr id="383" name="円/楕円 382"/>
        <xdr:cNvSpPr/>
      </xdr:nvSpPr>
      <xdr:spPr>
        <a:xfrm>
          <a:off x="3937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1287</xdr:rowOff>
    </xdr:from>
    <xdr:ext cx="736600" cy="259045"/>
    <xdr:sp macro="" textlink="">
      <xdr:nvSpPr>
        <xdr:cNvPr id="384" name="テキスト ボックス 383"/>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156211</xdr:rowOff>
    </xdr:from>
    <xdr:to>
      <xdr:col>4</xdr:col>
      <xdr:colOff>396875</xdr:colOff>
      <xdr:row>77</xdr:row>
      <xdr:rowOff>86361</xdr:rowOff>
    </xdr:to>
    <xdr:sp macro="" textlink="">
      <xdr:nvSpPr>
        <xdr:cNvPr id="385" name="円/楕円 384"/>
        <xdr:cNvSpPr/>
      </xdr:nvSpPr>
      <xdr:spPr>
        <a:xfrm>
          <a:off x="3048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71138</xdr:rowOff>
    </xdr:from>
    <xdr:ext cx="762000" cy="259045"/>
    <xdr:sp macro="" textlink="">
      <xdr:nvSpPr>
        <xdr:cNvPr id="386" name="テキスト ボックス 385"/>
        <xdr:cNvSpPr txBox="1"/>
      </xdr:nvSpPr>
      <xdr:spPr>
        <a:xfrm>
          <a:off x="2717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26670</xdr:rowOff>
    </xdr:from>
    <xdr:to>
      <xdr:col>3</xdr:col>
      <xdr:colOff>193675</xdr:colOff>
      <xdr:row>77</xdr:row>
      <xdr:rowOff>128270</xdr:rowOff>
    </xdr:to>
    <xdr:sp macro="" textlink="">
      <xdr:nvSpPr>
        <xdr:cNvPr id="387" name="円/楕円 386"/>
        <xdr:cNvSpPr/>
      </xdr:nvSpPr>
      <xdr:spPr>
        <a:xfrm>
          <a:off x="2159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113047</xdr:rowOff>
    </xdr:from>
    <xdr:ext cx="762000" cy="259045"/>
    <xdr:sp macro="" textlink="">
      <xdr:nvSpPr>
        <xdr:cNvPr id="388" name="テキスト ボックス 387"/>
        <xdr:cNvSpPr txBox="1"/>
      </xdr:nvSpPr>
      <xdr:spPr>
        <a:xfrm>
          <a:off x="1828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53339</xdr:rowOff>
    </xdr:from>
    <xdr:to>
      <xdr:col>1</xdr:col>
      <xdr:colOff>676275</xdr:colOff>
      <xdr:row>77</xdr:row>
      <xdr:rowOff>154939</xdr:rowOff>
    </xdr:to>
    <xdr:sp macro="" textlink="">
      <xdr:nvSpPr>
        <xdr:cNvPr id="389" name="円/楕円 388"/>
        <xdr:cNvSpPr/>
      </xdr:nvSpPr>
      <xdr:spPr>
        <a:xfrm>
          <a:off x="1270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139716</xdr:rowOff>
    </xdr:from>
    <xdr:ext cx="762000" cy="259045"/>
    <xdr:sp macro="" textlink="">
      <xdr:nvSpPr>
        <xdr:cNvPr id="390" name="テキスト ボックス 389"/>
        <xdr:cNvSpPr txBox="1"/>
      </xdr:nvSpPr>
      <xdr:spPr>
        <a:xfrm>
          <a:off x="939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公債費及び物件費を除く項目が、類似団体を超えている。</a:t>
          </a:r>
          <a:endParaRPr kumimoji="1" lang="en-US" altLang="ja-JP" sz="1300">
            <a:latin typeface="ＭＳ Ｐゴシック"/>
          </a:endParaRPr>
        </a:p>
        <a:p>
          <a:r>
            <a:rPr kumimoji="1" lang="ja-JP" altLang="en-US" sz="1300">
              <a:latin typeface="ＭＳ Ｐゴシック"/>
            </a:rPr>
            <a:t>扶助費の占める割合が大きいが、補助事業</a:t>
          </a:r>
          <a:r>
            <a:rPr kumimoji="1" lang="en-US" altLang="ja-JP" sz="1300">
              <a:latin typeface="ＭＳ Ｐゴシック"/>
            </a:rPr>
            <a:t>(</a:t>
          </a:r>
          <a:r>
            <a:rPr kumimoji="1" lang="ja-JP" altLang="en-US" sz="1300">
              <a:latin typeface="ＭＳ Ｐゴシック"/>
            </a:rPr>
            <a:t>障害者自立支援法関係費</a:t>
          </a:r>
          <a:r>
            <a:rPr kumimoji="1" lang="en-US" altLang="ja-JP" sz="1300">
              <a:latin typeface="ＭＳ Ｐゴシック"/>
            </a:rPr>
            <a:t>)</a:t>
          </a:r>
          <a:r>
            <a:rPr kumimoji="1" lang="ja-JP" altLang="en-US" sz="1300">
              <a:latin typeface="ＭＳ Ｐゴシック"/>
            </a:rPr>
            <a:t>が多く、削減は難しい。</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107950</xdr:rowOff>
    </xdr:from>
    <xdr:to>
      <xdr:col>24</xdr:col>
      <xdr:colOff>31750</xdr:colOff>
      <xdr:row>82</xdr:row>
      <xdr:rowOff>69850</xdr:rowOff>
    </xdr:to>
    <xdr:cxnSp macro="">
      <xdr:nvCxnSpPr>
        <xdr:cNvPr id="418" name="直線コネクタ 417"/>
        <xdr:cNvCxnSpPr/>
      </xdr:nvCxnSpPr>
      <xdr:spPr>
        <a:xfrm flipV="1">
          <a:off x="16510000" y="126238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41927</xdr:rowOff>
    </xdr:from>
    <xdr:ext cx="762000" cy="259045"/>
    <xdr:sp macro="" textlink="">
      <xdr:nvSpPr>
        <xdr:cNvPr id="419" name="公債費以外最小値テキスト"/>
        <xdr:cNvSpPr txBox="1"/>
      </xdr:nvSpPr>
      <xdr:spPr>
        <a:xfrm>
          <a:off x="16598900" y="1410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628650</xdr:colOff>
      <xdr:row>82</xdr:row>
      <xdr:rowOff>69850</xdr:rowOff>
    </xdr:from>
    <xdr:to>
      <xdr:col>24</xdr:col>
      <xdr:colOff>120650</xdr:colOff>
      <xdr:row>82</xdr:row>
      <xdr:rowOff>69850</xdr:rowOff>
    </xdr:to>
    <xdr:cxnSp macro="">
      <xdr:nvCxnSpPr>
        <xdr:cNvPr id="420" name="直線コネクタ 419"/>
        <xdr:cNvCxnSpPr/>
      </xdr:nvCxnSpPr>
      <xdr:spPr>
        <a:xfrm>
          <a:off x="16421100" y="1412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22877</xdr:rowOff>
    </xdr:from>
    <xdr:ext cx="762000" cy="259045"/>
    <xdr:sp macro="" textlink="">
      <xdr:nvSpPr>
        <xdr:cNvPr id="421" name="公債費以外最大値テキスト"/>
        <xdr:cNvSpPr txBox="1"/>
      </xdr:nvSpPr>
      <xdr:spPr>
        <a:xfrm>
          <a:off x="16598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a:t>
          </a:r>
          <a:endParaRPr kumimoji="1" lang="ja-JP" altLang="en-US" sz="1000" b="1">
            <a:latin typeface="ＭＳ Ｐゴシック"/>
          </a:endParaRPr>
        </a:p>
      </xdr:txBody>
    </xdr:sp>
    <xdr:clientData/>
  </xdr:oneCellAnchor>
  <xdr:twoCellAnchor>
    <xdr:from>
      <xdr:col>23</xdr:col>
      <xdr:colOff>628650</xdr:colOff>
      <xdr:row>73</xdr:row>
      <xdr:rowOff>107950</xdr:rowOff>
    </xdr:from>
    <xdr:to>
      <xdr:col>24</xdr:col>
      <xdr:colOff>120650</xdr:colOff>
      <xdr:row>73</xdr:row>
      <xdr:rowOff>107950</xdr:rowOff>
    </xdr:to>
    <xdr:cxnSp macro="">
      <xdr:nvCxnSpPr>
        <xdr:cNvPr id="422" name="直線コネクタ 421"/>
        <xdr:cNvCxnSpPr/>
      </xdr:nvCxnSpPr>
      <xdr:spPr>
        <a:xfrm>
          <a:off x="16421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16511</xdr:rowOff>
    </xdr:from>
    <xdr:to>
      <xdr:col>24</xdr:col>
      <xdr:colOff>31750</xdr:colOff>
      <xdr:row>79</xdr:row>
      <xdr:rowOff>27939</xdr:rowOff>
    </xdr:to>
    <xdr:cxnSp macro="">
      <xdr:nvCxnSpPr>
        <xdr:cNvPr id="423" name="直線コネクタ 422"/>
        <xdr:cNvCxnSpPr/>
      </xdr:nvCxnSpPr>
      <xdr:spPr>
        <a:xfrm>
          <a:off x="15671800" y="1356106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138447</xdr:rowOff>
    </xdr:from>
    <xdr:ext cx="762000" cy="259045"/>
    <xdr:sp macro="" textlink="">
      <xdr:nvSpPr>
        <xdr:cNvPr id="424"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25" name="フローチャート : 判断 424"/>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100330</xdr:rowOff>
    </xdr:from>
    <xdr:to>
      <xdr:col>22</xdr:col>
      <xdr:colOff>565150</xdr:colOff>
      <xdr:row>79</xdr:row>
      <xdr:rowOff>16511</xdr:rowOff>
    </xdr:to>
    <xdr:cxnSp macro="">
      <xdr:nvCxnSpPr>
        <xdr:cNvPr id="426" name="直線コネクタ 425"/>
        <xdr:cNvCxnSpPr/>
      </xdr:nvCxnSpPr>
      <xdr:spPr>
        <a:xfrm>
          <a:off x="14782800" y="1347343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110489</xdr:rowOff>
    </xdr:from>
    <xdr:to>
      <xdr:col>22</xdr:col>
      <xdr:colOff>615950</xdr:colOff>
      <xdr:row>77</xdr:row>
      <xdr:rowOff>40639</xdr:rowOff>
    </xdr:to>
    <xdr:sp macro="" textlink="">
      <xdr:nvSpPr>
        <xdr:cNvPr id="427" name="フローチャート : 判断 426"/>
        <xdr:cNvSpPr/>
      </xdr:nvSpPr>
      <xdr:spPr>
        <a:xfrm>
          <a:off x="15621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50817</xdr:rowOff>
    </xdr:from>
    <xdr:ext cx="736600" cy="259045"/>
    <xdr:sp macro="" textlink="">
      <xdr:nvSpPr>
        <xdr:cNvPr id="428" name="テキスト ボックス 427"/>
        <xdr:cNvSpPr txBox="1"/>
      </xdr:nvSpPr>
      <xdr:spPr>
        <a:xfrm>
          <a:off x="15290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31750</xdr:rowOff>
    </xdr:from>
    <xdr:to>
      <xdr:col>21</xdr:col>
      <xdr:colOff>361950</xdr:colOff>
      <xdr:row>78</xdr:row>
      <xdr:rowOff>100330</xdr:rowOff>
    </xdr:to>
    <xdr:cxnSp macro="">
      <xdr:nvCxnSpPr>
        <xdr:cNvPr id="429" name="直線コネクタ 428"/>
        <xdr:cNvCxnSpPr/>
      </xdr:nvCxnSpPr>
      <xdr:spPr>
        <a:xfrm>
          <a:off x="13893800" y="134048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64770</xdr:rowOff>
    </xdr:from>
    <xdr:to>
      <xdr:col>21</xdr:col>
      <xdr:colOff>412750</xdr:colOff>
      <xdr:row>76</xdr:row>
      <xdr:rowOff>166370</xdr:rowOff>
    </xdr:to>
    <xdr:sp macro="" textlink="">
      <xdr:nvSpPr>
        <xdr:cNvPr id="430" name="フローチャート : 判断 429"/>
        <xdr:cNvSpPr/>
      </xdr:nvSpPr>
      <xdr:spPr>
        <a:xfrm>
          <a:off x="14732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5097</xdr:rowOff>
    </xdr:from>
    <xdr:ext cx="762000" cy="259045"/>
    <xdr:sp macro="" textlink="">
      <xdr:nvSpPr>
        <xdr:cNvPr id="431" name="テキスト ボックス 430"/>
        <xdr:cNvSpPr txBox="1"/>
      </xdr:nvSpPr>
      <xdr:spPr>
        <a:xfrm>
          <a:off x="14401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31750</xdr:rowOff>
    </xdr:from>
    <xdr:to>
      <xdr:col>20</xdr:col>
      <xdr:colOff>158750</xdr:colOff>
      <xdr:row>78</xdr:row>
      <xdr:rowOff>104139</xdr:rowOff>
    </xdr:to>
    <xdr:cxnSp macro="">
      <xdr:nvCxnSpPr>
        <xdr:cNvPr id="432" name="直線コネクタ 431"/>
        <xdr:cNvCxnSpPr/>
      </xdr:nvCxnSpPr>
      <xdr:spPr>
        <a:xfrm flipV="1">
          <a:off x="13004800" y="1340485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76200</xdr:rowOff>
    </xdr:from>
    <xdr:to>
      <xdr:col>20</xdr:col>
      <xdr:colOff>209550</xdr:colOff>
      <xdr:row>77</xdr:row>
      <xdr:rowOff>6350</xdr:rowOff>
    </xdr:to>
    <xdr:sp macro="" textlink="">
      <xdr:nvSpPr>
        <xdr:cNvPr id="433" name="フローチャート : 判断 432"/>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16527</xdr:rowOff>
    </xdr:from>
    <xdr:ext cx="762000" cy="259045"/>
    <xdr:sp macro="" textlink="">
      <xdr:nvSpPr>
        <xdr:cNvPr id="434" name="テキスト ボックス 433"/>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34289</xdr:rowOff>
    </xdr:from>
    <xdr:to>
      <xdr:col>19</xdr:col>
      <xdr:colOff>6350</xdr:colOff>
      <xdr:row>77</xdr:row>
      <xdr:rowOff>135889</xdr:rowOff>
    </xdr:to>
    <xdr:sp macro="" textlink="">
      <xdr:nvSpPr>
        <xdr:cNvPr id="435" name="フローチャート : 判断 434"/>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146066</xdr:rowOff>
    </xdr:from>
    <xdr:ext cx="762000" cy="259045"/>
    <xdr:sp macro="" textlink="">
      <xdr:nvSpPr>
        <xdr:cNvPr id="436" name="テキスト ボックス 435"/>
        <xdr:cNvSpPr txBox="1"/>
      </xdr:nvSpPr>
      <xdr:spPr>
        <a:xfrm>
          <a:off x="12623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148589</xdr:rowOff>
    </xdr:from>
    <xdr:to>
      <xdr:col>24</xdr:col>
      <xdr:colOff>82550</xdr:colOff>
      <xdr:row>79</xdr:row>
      <xdr:rowOff>78739</xdr:rowOff>
    </xdr:to>
    <xdr:sp macro="" textlink="">
      <xdr:nvSpPr>
        <xdr:cNvPr id="442" name="円/楕円 441"/>
        <xdr:cNvSpPr/>
      </xdr:nvSpPr>
      <xdr:spPr>
        <a:xfrm>
          <a:off x="164592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120666</xdr:rowOff>
    </xdr:from>
    <xdr:ext cx="762000" cy="259045"/>
    <xdr:sp macro="" textlink="">
      <xdr:nvSpPr>
        <xdr:cNvPr id="443" name="公債費以外該当値テキスト"/>
        <xdr:cNvSpPr txBox="1"/>
      </xdr:nvSpPr>
      <xdr:spPr>
        <a:xfrm>
          <a:off x="165989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137161</xdr:rowOff>
    </xdr:from>
    <xdr:to>
      <xdr:col>22</xdr:col>
      <xdr:colOff>615950</xdr:colOff>
      <xdr:row>79</xdr:row>
      <xdr:rowOff>67311</xdr:rowOff>
    </xdr:to>
    <xdr:sp macro="" textlink="">
      <xdr:nvSpPr>
        <xdr:cNvPr id="444" name="円/楕円 443"/>
        <xdr:cNvSpPr/>
      </xdr:nvSpPr>
      <xdr:spPr>
        <a:xfrm>
          <a:off x="15621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52088</xdr:rowOff>
    </xdr:from>
    <xdr:ext cx="736600" cy="259045"/>
    <xdr:sp macro="" textlink="">
      <xdr:nvSpPr>
        <xdr:cNvPr id="445" name="テキスト ボックス 444"/>
        <xdr:cNvSpPr txBox="1"/>
      </xdr:nvSpPr>
      <xdr:spPr>
        <a:xfrm>
          <a:off x="15290800" y="1359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49530</xdr:rowOff>
    </xdr:from>
    <xdr:to>
      <xdr:col>21</xdr:col>
      <xdr:colOff>412750</xdr:colOff>
      <xdr:row>78</xdr:row>
      <xdr:rowOff>151130</xdr:rowOff>
    </xdr:to>
    <xdr:sp macro="" textlink="">
      <xdr:nvSpPr>
        <xdr:cNvPr id="446" name="円/楕円 445"/>
        <xdr:cNvSpPr/>
      </xdr:nvSpPr>
      <xdr:spPr>
        <a:xfrm>
          <a:off x="14732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135907</xdr:rowOff>
    </xdr:from>
    <xdr:ext cx="762000" cy="259045"/>
    <xdr:sp macro="" textlink="">
      <xdr:nvSpPr>
        <xdr:cNvPr id="447" name="テキスト ボックス 446"/>
        <xdr:cNvSpPr txBox="1"/>
      </xdr:nvSpPr>
      <xdr:spPr>
        <a:xfrm>
          <a:off x="14401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152400</xdr:rowOff>
    </xdr:from>
    <xdr:to>
      <xdr:col>20</xdr:col>
      <xdr:colOff>209550</xdr:colOff>
      <xdr:row>78</xdr:row>
      <xdr:rowOff>82550</xdr:rowOff>
    </xdr:to>
    <xdr:sp macro="" textlink="">
      <xdr:nvSpPr>
        <xdr:cNvPr id="448" name="円/楕円 447"/>
        <xdr:cNvSpPr/>
      </xdr:nvSpPr>
      <xdr:spPr>
        <a:xfrm>
          <a:off x="13843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67327</xdr:rowOff>
    </xdr:from>
    <xdr:ext cx="762000" cy="259045"/>
    <xdr:sp macro="" textlink="">
      <xdr:nvSpPr>
        <xdr:cNvPr id="449" name="テキスト ボックス 448"/>
        <xdr:cNvSpPr txBox="1"/>
      </xdr:nvSpPr>
      <xdr:spPr>
        <a:xfrm>
          <a:off x="13512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53339</xdr:rowOff>
    </xdr:from>
    <xdr:to>
      <xdr:col>19</xdr:col>
      <xdr:colOff>6350</xdr:colOff>
      <xdr:row>78</xdr:row>
      <xdr:rowOff>154939</xdr:rowOff>
    </xdr:to>
    <xdr:sp macro="" textlink="">
      <xdr:nvSpPr>
        <xdr:cNvPr id="450" name="円/楕円 449"/>
        <xdr:cNvSpPr/>
      </xdr:nvSpPr>
      <xdr:spPr>
        <a:xfrm>
          <a:off x="12954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139716</xdr:rowOff>
    </xdr:from>
    <xdr:ext cx="762000" cy="259045"/>
    <xdr:sp macro="" textlink="">
      <xdr:nvSpPr>
        <xdr:cNvPr id="451" name="テキスト ボックス 450"/>
        <xdr:cNvSpPr txBox="1"/>
      </xdr:nvSpPr>
      <xdr:spPr>
        <a:xfrm>
          <a:off x="12623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福岡県糸田町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3817</xdr:rowOff>
    </xdr:from>
    <xdr:to>
      <xdr:col>4</xdr:col>
      <xdr:colOff>1117600</xdr:colOff>
      <xdr:row>20</xdr:row>
      <xdr:rowOff>8553</xdr:rowOff>
    </xdr:to>
    <xdr:cxnSp macro="">
      <xdr:nvCxnSpPr>
        <xdr:cNvPr id="47" name="直線コネクタ 46"/>
        <xdr:cNvCxnSpPr/>
      </xdr:nvCxnSpPr>
      <xdr:spPr bwMode="auto">
        <a:xfrm flipV="1">
          <a:off x="5651500" y="1937392"/>
          <a:ext cx="0" cy="1547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152080</xdr:rowOff>
    </xdr:from>
    <xdr:ext cx="762000" cy="259045"/>
    <xdr:sp macro="" textlink="">
      <xdr:nvSpPr>
        <xdr:cNvPr id="48" name="人口1人当たり決算額の推移最小値テキスト130"/>
        <xdr:cNvSpPr txBox="1"/>
      </xdr:nvSpPr>
      <xdr:spPr>
        <a:xfrm>
          <a:off x="5740400" y="345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71,506</a:t>
          </a:r>
          <a:endParaRPr kumimoji="1" lang="ja-JP" altLang="en-US" sz="1000" b="1">
            <a:latin typeface="ＭＳ Ｐゴシック"/>
          </a:endParaRPr>
        </a:p>
      </xdr:txBody>
    </xdr:sp>
    <xdr:clientData/>
  </xdr:oneCellAnchor>
  <xdr:twoCellAnchor>
    <xdr:from>
      <xdr:col>4</xdr:col>
      <xdr:colOff>1028700</xdr:colOff>
      <xdr:row>20</xdr:row>
      <xdr:rowOff>8553</xdr:rowOff>
    </xdr:from>
    <xdr:to>
      <xdr:col>5</xdr:col>
      <xdr:colOff>73025</xdr:colOff>
      <xdr:row>20</xdr:row>
      <xdr:rowOff>8553</xdr:rowOff>
    </xdr:to>
    <xdr:cxnSp macro="">
      <xdr:nvCxnSpPr>
        <xdr:cNvPr id="49" name="直線コネクタ 48"/>
        <xdr:cNvCxnSpPr/>
      </xdr:nvCxnSpPr>
      <xdr:spPr bwMode="auto">
        <a:xfrm>
          <a:off x="5562600" y="34851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90194</xdr:rowOff>
    </xdr:from>
    <xdr:ext cx="762000" cy="259045"/>
    <xdr:sp macro="" textlink="">
      <xdr:nvSpPr>
        <xdr:cNvPr id="50" name="人口1人当たり決算額の推移最大値テキスト130"/>
        <xdr:cNvSpPr txBox="1"/>
      </xdr:nvSpPr>
      <xdr:spPr>
        <a:xfrm>
          <a:off x="5740400" y="168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213,691</a:t>
          </a:r>
          <a:endParaRPr kumimoji="1" lang="ja-JP" altLang="en-US" sz="1000" b="1">
            <a:latin typeface="ＭＳ Ｐゴシック"/>
          </a:endParaRPr>
        </a:p>
      </xdr:txBody>
    </xdr:sp>
    <xdr:clientData/>
  </xdr:oneCellAnchor>
  <xdr:twoCellAnchor>
    <xdr:from>
      <xdr:col>4</xdr:col>
      <xdr:colOff>1028700</xdr:colOff>
      <xdr:row>11</xdr:row>
      <xdr:rowOff>3817</xdr:rowOff>
    </xdr:from>
    <xdr:to>
      <xdr:col>5</xdr:col>
      <xdr:colOff>73025</xdr:colOff>
      <xdr:row>11</xdr:row>
      <xdr:rowOff>3817</xdr:rowOff>
    </xdr:to>
    <xdr:cxnSp macro="">
      <xdr:nvCxnSpPr>
        <xdr:cNvPr id="51" name="直線コネクタ 50"/>
        <xdr:cNvCxnSpPr/>
      </xdr:nvCxnSpPr>
      <xdr:spPr bwMode="auto">
        <a:xfrm>
          <a:off x="5562600" y="19373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50560</xdr:rowOff>
    </xdr:from>
    <xdr:to>
      <xdr:col>4</xdr:col>
      <xdr:colOff>1117600</xdr:colOff>
      <xdr:row>17</xdr:row>
      <xdr:rowOff>60390</xdr:rowOff>
    </xdr:to>
    <xdr:cxnSp macro="">
      <xdr:nvCxnSpPr>
        <xdr:cNvPr id="52" name="直線コネクタ 51"/>
        <xdr:cNvCxnSpPr/>
      </xdr:nvCxnSpPr>
      <xdr:spPr bwMode="auto">
        <a:xfrm>
          <a:off x="5003800" y="3012835"/>
          <a:ext cx="647700" cy="9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20500</xdr:rowOff>
    </xdr:from>
    <xdr:ext cx="762000" cy="259045"/>
    <xdr:sp macro="" textlink="">
      <xdr:nvSpPr>
        <xdr:cNvPr id="53" name="人口1人当たり決算額の推移平均値テキスト130"/>
        <xdr:cNvSpPr txBox="1"/>
      </xdr:nvSpPr>
      <xdr:spPr>
        <a:xfrm>
          <a:off x="5740400" y="263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3973</xdr:rowOff>
    </xdr:from>
    <xdr:to>
      <xdr:col>5</xdr:col>
      <xdr:colOff>34925</xdr:colOff>
      <xdr:row>16</xdr:row>
      <xdr:rowOff>105573</xdr:rowOff>
    </xdr:to>
    <xdr:sp macro="" textlink="">
      <xdr:nvSpPr>
        <xdr:cNvPr id="54" name="フローチャート : 判断 53"/>
        <xdr:cNvSpPr/>
      </xdr:nvSpPr>
      <xdr:spPr bwMode="auto">
        <a:xfrm>
          <a:off x="56007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23335</xdr:rowOff>
    </xdr:from>
    <xdr:to>
      <xdr:col>4</xdr:col>
      <xdr:colOff>469900</xdr:colOff>
      <xdr:row>17</xdr:row>
      <xdr:rowOff>50560</xdr:rowOff>
    </xdr:to>
    <xdr:cxnSp macro="">
      <xdr:nvCxnSpPr>
        <xdr:cNvPr id="55" name="直線コネクタ 54"/>
        <xdr:cNvCxnSpPr/>
      </xdr:nvCxnSpPr>
      <xdr:spPr bwMode="auto">
        <a:xfrm>
          <a:off x="4305300" y="2985610"/>
          <a:ext cx="698500" cy="27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168827</xdr:rowOff>
    </xdr:from>
    <xdr:to>
      <xdr:col>4</xdr:col>
      <xdr:colOff>520700</xdr:colOff>
      <xdr:row>16</xdr:row>
      <xdr:rowOff>98977</xdr:rowOff>
    </xdr:to>
    <xdr:sp macro="" textlink="">
      <xdr:nvSpPr>
        <xdr:cNvPr id="56" name="フローチャート : 判断 55"/>
        <xdr:cNvSpPr/>
      </xdr:nvSpPr>
      <xdr:spPr bwMode="auto">
        <a:xfrm>
          <a:off x="4953000" y="2788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109154</xdr:rowOff>
    </xdr:from>
    <xdr:ext cx="736600" cy="259045"/>
    <xdr:sp macro="" textlink="">
      <xdr:nvSpPr>
        <xdr:cNvPr id="57" name="テキスト ボックス 56"/>
        <xdr:cNvSpPr txBox="1"/>
      </xdr:nvSpPr>
      <xdr:spPr>
        <a:xfrm>
          <a:off x="4622800" y="2557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23335</xdr:rowOff>
    </xdr:from>
    <xdr:to>
      <xdr:col>3</xdr:col>
      <xdr:colOff>904875</xdr:colOff>
      <xdr:row>17</xdr:row>
      <xdr:rowOff>61250</xdr:rowOff>
    </xdr:to>
    <xdr:cxnSp macro="">
      <xdr:nvCxnSpPr>
        <xdr:cNvPr id="58" name="直線コネクタ 57"/>
        <xdr:cNvCxnSpPr/>
      </xdr:nvCxnSpPr>
      <xdr:spPr bwMode="auto">
        <a:xfrm flipV="1">
          <a:off x="3606800" y="2985610"/>
          <a:ext cx="698500" cy="37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166257</xdr:rowOff>
    </xdr:from>
    <xdr:to>
      <xdr:col>3</xdr:col>
      <xdr:colOff>955675</xdr:colOff>
      <xdr:row>16</xdr:row>
      <xdr:rowOff>96407</xdr:rowOff>
    </xdr:to>
    <xdr:sp macro="" textlink="">
      <xdr:nvSpPr>
        <xdr:cNvPr id="59" name="フローチャート : 判断 58"/>
        <xdr:cNvSpPr/>
      </xdr:nvSpPr>
      <xdr:spPr bwMode="auto">
        <a:xfrm>
          <a:off x="4254500" y="2785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106584</xdr:rowOff>
    </xdr:from>
    <xdr:ext cx="762000" cy="259045"/>
    <xdr:sp macro="" textlink="">
      <xdr:nvSpPr>
        <xdr:cNvPr id="60" name="テキスト ボックス 59"/>
        <xdr:cNvSpPr txBox="1"/>
      </xdr:nvSpPr>
      <xdr:spPr>
        <a:xfrm>
          <a:off x="3924300" y="255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61250</xdr:rowOff>
    </xdr:from>
    <xdr:to>
      <xdr:col>3</xdr:col>
      <xdr:colOff>206375</xdr:colOff>
      <xdr:row>17</xdr:row>
      <xdr:rowOff>78308</xdr:rowOff>
    </xdr:to>
    <xdr:cxnSp macro="">
      <xdr:nvCxnSpPr>
        <xdr:cNvPr id="61" name="直線コネクタ 60"/>
        <xdr:cNvCxnSpPr/>
      </xdr:nvCxnSpPr>
      <xdr:spPr bwMode="auto">
        <a:xfrm flipV="1">
          <a:off x="2908300" y="3023525"/>
          <a:ext cx="698500" cy="17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91048</xdr:rowOff>
    </xdr:from>
    <xdr:to>
      <xdr:col>3</xdr:col>
      <xdr:colOff>257175</xdr:colOff>
      <xdr:row>18</xdr:row>
      <xdr:rowOff>21198</xdr:rowOff>
    </xdr:to>
    <xdr:sp macro="" textlink="">
      <xdr:nvSpPr>
        <xdr:cNvPr id="62" name="フローチャート : 判断 61"/>
        <xdr:cNvSpPr/>
      </xdr:nvSpPr>
      <xdr:spPr bwMode="auto">
        <a:xfrm>
          <a:off x="3556000" y="3053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5975</xdr:rowOff>
    </xdr:from>
    <xdr:ext cx="762000" cy="259045"/>
    <xdr:sp macro="" textlink="">
      <xdr:nvSpPr>
        <xdr:cNvPr id="63" name="テキスト ボックス 62"/>
        <xdr:cNvSpPr txBox="1"/>
      </xdr:nvSpPr>
      <xdr:spPr>
        <a:xfrm>
          <a:off x="3225800" y="3139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106,511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131989</xdr:rowOff>
    </xdr:from>
    <xdr:to>
      <xdr:col>2</xdr:col>
      <xdr:colOff>692150</xdr:colOff>
      <xdr:row>18</xdr:row>
      <xdr:rowOff>62139</xdr:rowOff>
    </xdr:to>
    <xdr:sp macro="" textlink="">
      <xdr:nvSpPr>
        <xdr:cNvPr id="64" name="フローチャート : 判断 63"/>
        <xdr:cNvSpPr/>
      </xdr:nvSpPr>
      <xdr:spPr bwMode="auto">
        <a:xfrm>
          <a:off x="2857500" y="30942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46916</xdr:rowOff>
    </xdr:from>
    <xdr:ext cx="762000" cy="259045"/>
    <xdr:sp macro="" textlink="">
      <xdr:nvSpPr>
        <xdr:cNvPr id="65" name="テキスト ボックス 64"/>
        <xdr:cNvSpPr txBox="1"/>
      </xdr:nvSpPr>
      <xdr:spPr>
        <a:xfrm>
          <a:off x="2527300" y="31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102,750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9590</xdr:rowOff>
    </xdr:from>
    <xdr:to>
      <xdr:col>5</xdr:col>
      <xdr:colOff>34925</xdr:colOff>
      <xdr:row>17</xdr:row>
      <xdr:rowOff>111190</xdr:rowOff>
    </xdr:to>
    <xdr:sp macro="" textlink="">
      <xdr:nvSpPr>
        <xdr:cNvPr id="71" name="円/楕円 70"/>
        <xdr:cNvSpPr/>
      </xdr:nvSpPr>
      <xdr:spPr bwMode="auto">
        <a:xfrm>
          <a:off x="5600700" y="2971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153117</xdr:rowOff>
    </xdr:from>
    <xdr:ext cx="762000" cy="259045"/>
    <xdr:sp macro="" textlink="">
      <xdr:nvSpPr>
        <xdr:cNvPr id="72" name="人口1人当たり決算額の推移該当値テキスト130"/>
        <xdr:cNvSpPr txBox="1"/>
      </xdr:nvSpPr>
      <xdr:spPr>
        <a:xfrm>
          <a:off x="5740400" y="294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113,994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171210</xdr:rowOff>
    </xdr:from>
    <xdr:to>
      <xdr:col>4</xdr:col>
      <xdr:colOff>520700</xdr:colOff>
      <xdr:row>17</xdr:row>
      <xdr:rowOff>101360</xdr:rowOff>
    </xdr:to>
    <xdr:sp macro="" textlink="">
      <xdr:nvSpPr>
        <xdr:cNvPr id="73" name="円/楕円 72"/>
        <xdr:cNvSpPr/>
      </xdr:nvSpPr>
      <xdr:spPr bwMode="auto">
        <a:xfrm>
          <a:off x="4953000" y="2962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86137</xdr:rowOff>
    </xdr:from>
    <xdr:ext cx="736600" cy="259045"/>
    <xdr:sp macro="" textlink="">
      <xdr:nvSpPr>
        <xdr:cNvPr id="74" name="テキスト ボックス 73"/>
        <xdr:cNvSpPr txBox="1"/>
      </xdr:nvSpPr>
      <xdr:spPr>
        <a:xfrm>
          <a:off x="4622800" y="3048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114,897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143985</xdr:rowOff>
    </xdr:from>
    <xdr:to>
      <xdr:col>3</xdr:col>
      <xdr:colOff>955675</xdr:colOff>
      <xdr:row>17</xdr:row>
      <xdr:rowOff>74135</xdr:rowOff>
    </xdr:to>
    <xdr:sp macro="" textlink="">
      <xdr:nvSpPr>
        <xdr:cNvPr id="75" name="円/楕円 74"/>
        <xdr:cNvSpPr/>
      </xdr:nvSpPr>
      <xdr:spPr bwMode="auto">
        <a:xfrm>
          <a:off x="4254500" y="2934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58912</xdr:rowOff>
    </xdr:from>
    <xdr:ext cx="762000" cy="259045"/>
    <xdr:sp macro="" textlink="">
      <xdr:nvSpPr>
        <xdr:cNvPr id="76" name="テキスト ボックス 75"/>
        <xdr:cNvSpPr txBox="1"/>
      </xdr:nvSpPr>
      <xdr:spPr>
        <a:xfrm>
          <a:off x="3924300" y="302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117,398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10450</xdr:rowOff>
    </xdr:from>
    <xdr:to>
      <xdr:col>3</xdr:col>
      <xdr:colOff>257175</xdr:colOff>
      <xdr:row>17</xdr:row>
      <xdr:rowOff>112050</xdr:rowOff>
    </xdr:to>
    <xdr:sp macro="" textlink="">
      <xdr:nvSpPr>
        <xdr:cNvPr id="77" name="円/楕円 76"/>
        <xdr:cNvSpPr/>
      </xdr:nvSpPr>
      <xdr:spPr bwMode="auto">
        <a:xfrm>
          <a:off x="3556000" y="2972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122227</xdr:rowOff>
    </xdr:from>
    <xdr:ext cx="762000" cy="259045"/>
    <xdr:sp macro="" textlink="">
      <xdr:nvSpPr>
        <xdr:cNvPr id="78" name="テキスト ボックス 77"/>
        <xdr:cNvSpPr txBox="1"/>
      </xdr:nvSpPr>
      <xdr:spPr>
        <a:xfrm>
          <a:off x="3225800" y="274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113,915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27508</xdr:rowOff>
    </xdr:from>
    <xdr:to>
      <xdr:col>2</xdr:col>
      <xdr:colOff>692150</xdr:colOff>
      <xdr:row>17</xdr:row>
      <xdr:rowOff>129108</xdr:rowOff>
    </xdr:to>
    <xdr:sp macro="" textlink="">
      <xdr:nvSpPr>
        <xdr:cNvPr id="79" name="円/楕円 78"/>
        <xdr:cNvSpPr/>
      </xdr:nvSpPr>
      <xdr:spPr bwMode="auto">
        <a:xfrm>
          <a:off x="2857500" y="2989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139285</xdr:rowOff>
    </xdr:from>
    <xdr:ext cx="762000" cy="259045"/>
    <xdr:sp macro="" textlink="">
      <xdr:nvSpPr>
        <xdr:cNvPr id="80" name="テキスト ボックス 79"/>
        <xdr:cNvSpPr txBox="1"/>
      </xdr:nvSpPr>
      <xdr:spPr>
        <a:xfrm>
          <a:off x="2527300" y="275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112,348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223088</xdr:rowOff>
    </xdr:from>
    <xdr:to>
      <xdr:col>4</xdr:col>
      <xdr:colOff>1117600</xdr:colOff>
      <xdr:row>38</xdr:row>
      <xdr:rowOff>37199</xdr:rowOff>
    </xdr:to>
    <xdr:cxnSp macro="">
      <xdr:nvCxnSpPr>
        <xdr:cNvPr id="109" name="直線コネクタ 108"/>
        <xdr:cNvCxnSpPr/>
      </xdr:nvCxnSpPr>
      <xdr:spPr bwMode="auto">
        <a:xfrm flipV="1">
          <a:off x="5651500" y="6147638"/>
          <a:ext cx="0" cy="13571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9276</xdr:rowOff>
    </xdr:from>
    <xdr:ext cx="762000" cy="259045"/>
    <xdr:sp macro="" textlink="">
      <xdr:nvSpPr>
        <xdr:cNvPr id="110" name="人口1人当たり決算額の推移最小値テキスト445"/>
        <xdr:cNvSpPr txBox="1"/>
      </xdr:nvSpPr>
      <xdr:spPr>
        <a:xfrm>
          <a:off x="5740400" y="747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2,714</a:t>
          </a:r>
          <a:endParaRPr kumimoji="1" lang="ja-JP" altLang="en-US" sz="1000" b="1">
            <a:latin typeface="ＭＳ Ｐゴシック"/>
          </a:endParaRPr>
        </a:p>
      </xdr:txBody>
    </xdr:sp>
    <xdr:clientData/>
  </xdr:oneCellAnchor>
  <xdr:twoCellAnchor>
    <xdr:from>
      <xdr:col>4</xdr:col>
      <xdr:colOff>1028700</xdr:colOff>
      <xdr:row>38</xdr:row>
      <xdr:rowOff>37199</xdr:rowOff>
    </xdr:from>
    <xdr:to>
      <xdr:col>5</xdr:col>
      <xdr:colOff>73025</xdr:colOff>
      <xdr:row>38</xdr:row>
      <xdr:rowOff>37199</xdr:rowOff>
    </xdr:to>
    <xdr:cxnSp macro="">
      <xdr:nvCxnSpPr>
        <xdr:cNvPr id="111" name="直線コネクタ 110"/>
        <xdr:cNvCxnSpPr/>
      </xdr:nvCxnSpPr>
      <xdr:spPr bwMode="auto">
        <a:xfrm>
          <a:off x="5562600" y="7504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138015</xdr:rowOff>
    </xdr:from>
    <xdr:ext cx="762000" cy="259045"/>
    <xdr:sp macro="" textlink="">
      <xdr:nvSpPr>
        <xdr:cNvPr id="112" name="人口1人当たり決算額の推移最大値テキスト445"/>
        <xdr:cNvSpPr txBox="1"/>
      </xdr:nvSpPr>
      <xdr:spPr>
        <a:xfrm>
          <a:off x="5740400" y="589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73,956</a:t>
          </a:r>
          <a:endParaRPr kumimoji="1" lang="ja-JP" altLang="en-US" sz="1000" b="1">
            <a:latin typeface="ＭＳ Ｐゴシック"/>
          </a:endParaRPr>
        </a:p>
      </xdr:txBody>
    </xdr:sp>
    <xdr:clientData/>
  </xdr:oneCellAnchor>
  <xdr:twoCellAnchor>
    <xdr:from>
      <xdr:col>4</xdr:col>
      <xdr:colOff>1028700</xdr:colOff>
      <xdr:row>33</xdr:row>
      <xdr:rowOff>223088</xdr:rowOff>
    </xdr:from>
    <xdr:to>
      <xdr:col>5</xdr:col>
      <xdr:colOff>73025</xdr:colOff>
      <xdr:row>33</xdr:row>
      <xdr:rowOff>223088</xdr:rowOff>
    </xdr:to>
    <xdr:cxnSp macro="">
      <xdr:nvCxnSpPr>
        <xdr:cNvPr id="113" name="直線コネクタ 112"/>
        <xdr:cNvCxnSpPr/>
      </xdr:nvCxnSpPr>
      <xdr:spPr bwMode="auto">
        <a:xfrm>
          <a:off x="5562600" y="6147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92805</xdr:rowOff>
    </xdr:from>
    <xdr:to>
      <xdr:col>4</xdr:col>
      <xdr:colOff>1117600</xdr:colOff>
      <xdr:row>37</xdr:row>
      <xdr:rowOff>130315</xdr:rowOff>
    </xdr:to>
    <xdr:cxnSp macro="">
      <xdr:nvCxnSpPr>
        <xdr:cNvPr id="114" name="直線コネクタ 113"/>
        <xdr:cNvCxnSpPr/>
      </xdr:nvCxnSpPr>
      <xdr:spPr bwMode="auto">
        <a:xfrm>
          <a:off x="5003800" y="7217505"/>
          <a:ext cx="647700" cy="37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143515</xdr:rowOff>
    </xdr:from>
    <xdr:ext cx="762000" cy="259045"/>
    <xdr:sp macro="" textlink="">
      <xdr:nvSpPr>
        <xdr:cNvPr id="115" name="人口1人当たり決算額の推移平均値テキスト445"/>
        <xdr:cNvSpPr txBox="1"/>
      </xdr:nvSpPr>
      <xdr:spPr>
        <a:xfrm>
          <a:off x="5740400" y="67538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298438</xdr:rowOff>
    </xdr:from>
    <xdr:to>
      <xdr:col>5</xdr:col>
      <xdr:colOff>34925</xdr:colOff>
      <xdr:row>36</xdr:row>
      <xdr:rowOff>57138</xdr:rowOff>
    </xdr:to>
    <xdr:sp macro="" textlink="">
      <xdr:nvSpPr>
        <xdr:cNvPr id="116" name="フローチャート : 判断 115"/>
        <xdr:cNvSpPr/>
      </xdr:nvSpPr>
      <xdr:spPr bwMode="auto">
        <a:xfrm>
          <a:off x="56007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159862</xdr:rowOff>
    </xdr:from>
    <xdr:to>
      <xdr:col>4</xdr:col>
      <xdr:colOff>469900</xdr:colOff>
      <xdr:row>37</xdr:row>
      <xdr:rowOff>92805</xdr:rowOff>
    </xdr:to>
    <xdr:cxnSp macro="">
      <xdr:nvCxnSpPr>
        <xdr:cNvPr id="117" name="直線コネクタ 116"/>
        <xdr:cNvCxnSpPr/>
      </xdr:nvCxnSpPr>
      <xdr:spPr bwMode="auto">
        <a:xfrm>
          <a:off x="4305300" y="7113112"/>
          <a:ext cx="698500" cy="104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250507</xdr:rowOff>
    </xdr:from>
    <xdr:to>
      <xdr:col>4</xdr:col>
      <xdr:colOff>520700</xdr:colOff>
      <xdr:row>36</xdr:row>
      <xdr:rowOff>9207</xdr:rowOff>
    </xdr:to>
    <xdr:sp macro="" textlink="">
      <xdr:nvSpPr>
        <xdr:cNvPr id="118" name="フローチャート : 判断 117"/>
        <xdr:cNvSpPr/>
      </xdr:nvSpPr>
      <xdr:spPr bwMode="auto">
        <a:xfrm>
          <a:off x="49530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19384</xdr:rowOff>
    </xdr:from>
    <xdr:ext cx="736600" cy="259045"/>
    <xdr:sp macro="" textlink="">
      <xdr:nvSpPr>
        <xdr:cNvPr id="119" name="テキスト ボックス 118"/>
        <xdr:cNvSpPr txBox="1"/>
      </xdr:nvSpPr>
      <xdr:spPr>
        <a:xfrm>
          <a:off x="4622800" y="662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154604</xdr:rowOff>
    </xdr:from>
    <xdr:to>
      <xdr:col>3</xdr:col>
      <xdr:colOff>904875</xdr:colOff>
      <xdr:row>36</xdr:row>
      <xdr:rowOff>159862</xdr:rowOff>
    </xdr:to>
    <xdr:cxnSp macro="">
      <xdr:nvCxnSpPr>
        <xdr:cNvPr id="120" name="直線コネクタ 119"/>
        <xdr:cNvCxnSpPr/>
      </xdr:nvCxnSpPr>
      <xdr:spPr bwMode="auto">
        <a:xfrm>
          <a:off x="3606800" y="7107854"/>
          <a:ext cx="698500" cy="5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182194</xdr:rowOff>
    </xdr:from>
    <xdr:to>
      <xdr:col>3</xdr:col>
      <xdr:colOff>955675</xdr:colOff>
      <xdr:row>35</xdr:row>
      <xdr:rowOff>283794</xdr:rowOff>
    </xdr:to>
    <xdr:sp macro="" textlink="">
      <xdr:nvSpPr>
        <xdr:cNvPr id="121" name="フローチャート : 判断 120"/>
        <xdr:cNvSpPr/>
      </xdr:nvSpPr>
      <xdr:spPr bwMode="auto">
        <a:xfrm>
          <a:off x="42545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293971</xdr:rowOff>
    </xdr:from>
    <xdr:ext cx="762000" cy="259045"/>
    <xdr:sp macro="" textlink="">
      <xdr:nvSpPr>
        <xdr:cNvPr id="122" name="テキスト ボックス 121"/>
        <xdr:cNvSpPr txBox="1"/>
      </xdr:nvSpPr>
      <xdr:spPr>
        <a:xfrm>
          <a:off x="3924300" y="656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154604</xdr:rowOff>
    </xdr:from>
    <xdr:to>
      <xdr:col>3</xdr:col>
      <xdr:colOff>206375</xdr:colOff>
      <xdr:row>36</xdr:row>
      <xdr:rowOff>167043</xdr:rowOff>
    </xdr:to>
    <xdr:cxnSp macro="">
      <xdr:nvCxnSpPr>
        <xdr:cNvPr id="123" name="直線コネクタ 122"/>
        <xdr:cNvCxnSpPr/>
      </xdr:nvCxnSpPr>
      <xdr:spPr bwMode="auto">
        <a:xfrm flipV="1">
          <a:off x="2908300" y="7107854"/>
          <a:ext cx="698500" cy="12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329165</xdr:rowOff>
    </xdr:from>
    <xdr:to>
      <xdr:col>3</xdr:col>
      <xdr:colOff>257175</xdr:colOff>
      <xdr:row>36</xdr:row>
      <xdr:rowOff>87865</xdr:rowOff>
    </xdr:to>
    <xdr:sp macro="" textlink="">
      <xdr:nvSpPr>
        <xdr:cNvPr id="124" name="フローチャート : 判断 123"/>
        <xdr:cNvSpPr/>
      </xdr:nvSpPr>
      <xdr:spPr bwMode="auto">
        <a:xfrm>
          <a:off x="3556000" y="6939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98042</xdr:rowOff>
    </xdr:from>
    <xdr:ext cx="762000" cy="259045"/>
    <xdr:sp macro="" textlink="">
      <xdr:nvSpPr>
        <xdr:cNvPr id="125" name="テキスト ボックス 124"/>
        <xdr:cNvSpPr txBox="1"/>
      </xdr:nvSpPr>
      <xdr:spPr>
        <a:xfrm>
          <a:off x="3225800" y="6708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29,721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303981</xdr:rowOff>
    </xdr:from>
    <xdr:to>
      <xdr:col>2</xdr:col>
      <xdr:colOff>692150</xdr:colOff>
      <xdr:row>36</xdr:row>
      <xdr:rowOff>62681</xdr:rowOff>
    </xdr:to>
    <xdr:sp macro="" textlink="">
      <xdr:nvSpPr>
        <xdr:cNvPr id="126" name="フローチャート : 判断 125"/>
        <xdr:cNvSpPr/>
      </xdr:nvSpPr>
      <xdr:spPr bwMode="auto">
        <a:xfrm>
          <a:off x="2857500" y="69143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72858</xdr:rowOff>
    </xdr:from>
    <xdr:ext cx="762000" cy="259045"/>
    <xdr:sp macro="" textlink="">
      <xdr:nvSpPr>
        <xdr:cNvPr id="127" name="テキスト ボックス 126"/>
        <xdr:cNvSpPr txBox="1"/>
      </xdr:nvSpPr>
      <xdr:spPr>
        <a:xfrm>
          <a:off x="2527300" y="668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31,043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79515</xdr:rowOff>
    </xdr:from>
    <xdr:to>
      <xdr:col>5</xdr:col>
      <xdr:colOff>34925</xdr:colOff>
      <xdr:row>37</xdr:row>
      <xdr:rowOff>181115</xdr:rowOff>
    </xdr:to>
    <xdr:sp macro="" textlink="">
      <xdr:nvSpPr>
        <xdr:cNvPr id="133" name="円/楕円 132"/>
        <xdr:cNvSpPr/>
      </xdr:nvSpPr>
      <xdr:spPr bwMode="auto">
        <a:xfrm>
          <a:off x="5600700" y="7204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51592</xdr:rowOff>
    </xdr:from>
    <xdr:ext cx="762000" cy="259045"/>
    <xdr:sp macro="" textlink="">
      <xdr:nvSpPr>
        <xdr:cNvPr id="134" name="人口1人当たり決算額の推移該当値テキスト445"/>
        <xdr:cNvSpPr txBox="1"/>
      </xdr:nvSpPr>
      <xdr:spPr>
        <a:xfrm>
          <a:off x="5740400" y="717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15,826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42005</xdr:rowOff>
    </xdr:from>
    <xdr:to>
      <xdr:col>4</xdr:col>
      <xdr:colOff>520700</xdr:colOff>
      <xdr:row>37</xdr:row>
      <xdr:rowOff>143605</xdr:rowOff>
    </xdr:to>
    <xdr:sp macro="" textlink="">
      <xdr:nvSpPr>
        <xdr:cNvPr id="135" name="円/楕円 134"/>
        <xdr:cNvSpPr/>
      </xdr:nvSpPr>
      <xdr:spPr bwMode="auto">
        <a:xfrm>
          <a:off x="4953000" y="7166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128382</xdr:rowOff>
    </xdr:from>
    <xdr:ext cx="736600" cy="259045"/>
    <xdr:sp macro="" textlink="">
      <xdr:nvSpPr>
        <xdr:cNvPr id="136" name="テキスト ボックス 135"/>
        <xdr:cNvSpPr txBox="1"/>
      </xdr:nvSpPr>
      <xdr:spPr>
        <a:xfrm>
          <a:off x="4622800" y="7253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17,795</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109062</xdr:rowOff>
    </xdr:from>
    <xdr:to>
      <xdr:col>3</xdr:col>
      <xdr:colOff>955675</xdr:colOff>
      <xdr:row>37</xdr:row>
      <xdr:rowOff>39212</xdr:rowOff>
    </xdr:to>
    <xdr:sp macro="" textlink="">
      <xdr:nvSpPr>
        <xdr:cNvPr id="137" name="円/楕円 136"/>
        <xdr:cNvSpPr/>
      </xdr:nvSpPr>
      <xdr:spPr bwMode="auto">
        <a:xfrm>
          <a:off x="4254500" y="7062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23989</xdr:rowOff>
    </xdr:from>
    <xdr:ext cx="762000" cy="259045"/>
    <xdr:sp macro="" textlink="">
      <xdr:nvSpPr>
        <xdr:cNvPr id="138" name="テキスト ボックス 137"/>
        <xdr:cNvSpPr txBox="1"/>
      </xdr:nvSpPr>
      <xdr:spPr>
        <a:xfrm>
          <a:off x="3924300" y="7148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23,275</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103804</xdr:rowOff>
    </xdr:from>
    <xdr:to>
      <xdr:col>3</xdr:col>
      <xdr:colOff>257175</xdr:colOff>
      <xdr:row>37</xdr:row>
      <xdr:rowOff>33954</xdr:rowOff>
    </xdr:to>
    <xdr:sp macro="" textlink="">
      <xdr:nvSpPr>
        <xdr:cNvPr id="139" name="円/楕円 138"/>
        <xdr:cNvSpPr/>
      </xdr:nvSpPr>
      <xdr:spPr bwMode="auto">
        <a:xfrm>
          <a:off x="3556000" y="7057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18731</xdr:rowOff>
    </xdr:from>
    <xdr:ext cx="762000" cy="259045"/>
    <xdr:sp macro="" textlink="">
      <xdr:nvSpPr>
        <xdr:cNvPr id="140" name="テキスト ボックス 139"/>
        <xdr:cNvSpPr txBox="1"/>
      </xdr:nvSpPr>
      <xdr:spPr>
        <a:xfrm>
          <a:off x="3225800" y="7143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23,551</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116243</xdr:rowOff>
    </xdr:from>
    <xdr:to>
      <xdr:col>2</xdr:col>
      <xdr:colOff>692150</xdr:colOff>
      <xdr:row>37</xdr:row>
      <xdr:rowOff>46393</xdr:rowOff>
    </xdr:to>
    <xdr:sp macro="" textlink="">
      <xdr:nvSpPr>
        <xdr:cNvPr id="141" name="円/楕円 140"/>
        <xdr:cNvSpPr/>
      </xdr:nvSpPr>
      <xdr:spPr bwMode="auto">
        <a:xfrm>
          <a:off x="2857500" y="7069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31170</xdr:rowOff>
    </xdr:from>
    <xdr:ext cx="762000" cy="259045"/>
    <xdr:sp macro="" textlink="">
      <xdr:nvSpPr>
        <xdr:cNvPr id="142" name="テキスト ボックス 141"/>
        <xdr:cNvSpPr txBox="1"/>
      </xdr:nvSpPr>
      <xdr:spPr>
        <a:xfrm>
          <a:off x="2527300" y="715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22,898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年度は、債券運用や剰余金の積立により財政調整基金の残高が増えた。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これに伴い実質単年度収支も増加した。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国民健康保険事業勘定特別会計が赤字である。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これは、景気の低迷による離職者の社会保険からの移行や短期保険証発行者の増加または、生活保護世帯の見直しに伴う国保加入者などの原因により収納率が悪化したためである。収納向上を重点課題と位置づけ徴収対制の抜本的整備を図り、指導管理体制の充実を確立させ収納向上に努めていく。また、町独自で住民に対する「糸田町健康づくり計画」の策定</a:t>
          </a:r>
          <a:r>
            <a:rPr kumimoji="1" lang="ja-JP" altLang="en-US" sz="1400">
              <a:solidFill>
                <a:sysClr val="windowText" lastClr="000000"/>
              </a:solidFill>
              <a:latin typeface="ＭＳ ゴシック" pitchFamily="49" charset="-128"/>
              <a:ea typeface="ＭＳ ゴシック" pitchFamily="49" charset="-128"/>
            </a:rPr>
            <a:t>を行うための推進協議会を設置し、平成</a:t>
          </a:r>
          <a:r>
            <a:rPr kumimoji="1" lang="en-US" altLang="ja-JP" sz="1400">
              <a:solidFill>
                <a:sysClr val="windowText" lastClr="000000"/>
              </a:solidFill>
              <a:latin typeface="ＭＳ ゴシック" pitchFamily="49" charset="-128"/>
              <a:ea typeface="ＭＳ ゴシック" pitchFamily="49" charset="-128"/>
            </a:rPr>
            <a:t>24</a:t>
          </a:r>
          <a:r>
            <a:rPr kumimoji="1" lang="ja-JP" altLang="en-US" sz="1400">
              <a:solidFill>
                <a:sysClr val="windowText" lastClr="000000"/>
              </a:solidFill>
              <a:latin typeface="ＭＳ ゴシック" pitchFamily="49" charset="-128"/>
              <a:ea typeface="ＭＳ ゴシック" pitchFamily="49" charset="-128"/>
            </a:rPr>
            <a:t>年度に計画を策定した。今後、定期的に</a:t>
          </a:r>
          <a:r>
            <a:rPr kumimoji="1" lang="ja-JP" altLang="ja-JP" sz="1400">
              <a:solidFill>
                <a:sysClr val="windowText" lastClr="000000"/>
              </a:solidFill>
              <a:effectLst/>
              <a:latin typeface="+mn-lt"/>
              <a:ea typeface="+mn-ea"/>
              <a:cs typeface="+mn-cs"/>
            </a:rPr>
            <a:t>計画の見直しを行い、</a:t>
          </a:r>
          <a:r>
            <a:rPr kumimoji="1" lang="ja-JP" altLang="en-US" sz="1400">
              <a:solidFill>
                <a:sysClr val="windowText" lastClr="000000"/>
              </a:solidFill>
              <a:latin typeface="ＭＳ ゴシック" pitchFamily="49" charset="-128"/>
              <a:ea typeface="ＭＳ ゴシック" pitchFamily="49" charset="-128"/>
            </a:rPr>
            <a:t>医療費の抑制について調査研究をし、会計運営の向上に努める。平成</a:t>
          </a:r>
          <a:r>
            <a:rPr kumimoji="1" lang="en-US" altLang="ja-JP" sz="1400">
              <a:solidFill>
                <a:sysClr val="windowText" lastClr="000000"/>
              </a:solidFill>
              <a:latin typeface="ＭＳ ゴシック" pitchFamily="49" charset="-128"/>
              <a:ea typeface="ＭＳ ゴシック" pitchFamily="49" charset="-128"/>
            </a:rPr>
            <a:t>22</a:t>
          </a:r>
          <a:r>
            <a:rPr kumimoji="1" lang="ja-JP" altLang="en-US" sz="1400">
              <a:solidFill>
                <a:sysClr val="windowText" lastClr="000000"/>
              </a:solidFill>
              <a:latin typeface="ＭＳ ゴシック" pitchFamily="49" charset="-128"/>
              <a:ea typeface="ＭＳ ゴシック" pitchFamily="49" charset="-128"/>
            </a:rPr>
            <a:t>・</a:t>
          </a:r>
          <a:r>
            <a:rPr kumimoji="1" lang="en-US" altLang="ja-JP" sz="1400">
              <a:solidFill>
                <a:sysClr val="windowText" lastClr="000000"/>
              </a:solidFill>
              <a:latin typeface="ＭＳ ゴシック" pitchFamily="49" charset="-128"/>
              <a:ea typeface="ＭＳ ゴシック" pitchFamily="49" charset="-128"/>
            </a:rPr>
            <a:t>23</a:t>
          </a:r>
          <a:r>
            <a:rPr kumimoji="1" lang="ja-JP" altLang="en-US" sz="1400">
              <a:solidFill>
                <a:sysClr val="windowText" lastClr="000000"/>
              </a:solidFill>
              <a:latin typeface="ＭＳ ゴシック" pitchFamily="49" charset="-128"/>
              <a:ea typeface="ＭＳ ゴシック" pitchFamily="49" charset="-128"/>
            </a:rPr>
            <a:t>年度に一般会計からの赤字補填繰出を実施しており、一時的に赤字額が減少したものの、平成</a:t>
          </a:r>
          <a:r>
            <a:rPr kumimoji="1" lang="en-US" altLang="ja-JP" sz="1400">
              <a:solidFill>
                <a:sysClr val="windowText" lastClr="000000"/>
              </a:solidFill>
              <a:latin typeface="ＭＳ ゴシック" pitchFamily="49" charset="-128"/>
              <a:ea typeface="ＭＳ ゴシック" pitchFamily="49" charset="-128"/>
            </a:rPr>
            <a:t>24</a:t>
          </a:r>
          <a:r>
            <a:rPr kumimoji="1" lang="ja-JP" altLang="en-US" sz="1400">
              <a:solidFill>
                <a:sysClr val="windowText" lastClr="000000"/>
              </a:solidFill>
              <a:latin typeface="ＭＳ ゴシック" pitchFamily="49" charset="-128"/>
              <a:ea typeface="ＭＳ ゴシック" pitchFamily="49" charset="-128"/>
            </a:rPr>
            <a:t>度以降は赤字補填をしていないため、赤字改善には至っていない。</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国民健康保険</a:t>
          </a:r>
          <a:r>
            <a:rPr kumimoji="1" lang="ja-JP" altLang="ja-JP" sz="1400">
              <a:solidFill>
                <a:schemeClr val="dk1"/>
              </a:solidFill>
              <a:effectLst/>
              <a:latin typeface="+mn-lt"/>
              <a:ea typeface="+mn-ea"/>
              <a:cs typeface="+mn-cs"/>
            </a:rPr>
            <a:t>事業勘定特別会計</a:t>
          </a:r>
          <a:r>
            <a:rPr kumimoji="1" lang="ja-JP" altLang="en-US" sz="1400">
              <a:solidFill>
                <a:schemeClr val="dk1"/>
              </a:solidFill>
              <a:effectLst/>
              <a:latin typeface="+mn-lt"/>
              <a:ea typeface="+mn-ea"/>
              <a:cs typeface="+mn-cs"/>
            </a:rPr>
            <a:t>以外は黒字であり、今後も会計運営の向上に努める。</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過去において失業対策事業、地域改善事業等を多額の地方債に依存してきたため、公債費負担が大きい。近年、投資的経費を抑制してきたが、平成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年度では、平成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年度の繰越事業を含み、小学校校舎危険改築事業や道の駅建設事業等大型事業を行ったため、地方債残高等が増加した。平成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年度以降は元利償還金が減少し、今後も、これまで以上に事業の緊急性、必要性等を考慮した地方債の新規発行を最小限に努めていく。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将来負担額について、地方債残高は</a:t>
          </a:r>
          <a:r>
            <a:rPr kumimoji="1" lang="ja-JP" altLang="ja-JP" sz="1400">
              <a:solidFill>
                <a:sysClr val="windowText" lastClr="000000"/>
              </a:solidFill>
              <a:effectLst/>
              <a:latin typeface="+mn-lt"/>
              <a:ea typeface="+mn-ea"/>
              <a:cs typeface="+mn-cs"/>
            </a:rPr>
            <a:t>平成</a:t>
          </a:r>
          <a:r>
            <a:rPr kumimoji="1" lang="en-US" altLang="ja-JP" sz="1400">
              <a:solidFill>
                <a:sysClr val="windowText" lastClr="000000"/>
              </a:solidFill>
              <a:effectLst/>
              <a:latin typeface="+mn-lt"/>
              <a:ea typeface="+mn-ea"/>
              <a:cs typeface="+mn-cs"/>
            </a:rPr>
            <a:t>21</a:t>
          </a:r>
          <a:r>
            <a:rPr kumimoji="1" lang="ja-JP" altLang="ja-JP" sz="1400">
              <a:solidFill>
                <a:sysClr val="windowText" lastClr="000000"/>
              </a:solidFill>
              <a:effectLst/>
              <a:latin typeface="+mn-lt"/>
              <a:ea typeface="+mn-ea"/>
              <a:cs typeface="+mn-cs"/>
            </a:rPr>
            <a:t>年度の繰越事業を含み、小学校校舎危険改築事業や道の駅建設事業等大型事業を行ったため、</a:t>
          </a:r>
          <a:r>
            <a:rPr kumimoji="1" lang="ja-JP" altLang="en-US" sz="1400">
              <a:solidFill>
                <a:sysClr val="windowText" lastClr="000000"/>
              </a:solidFill>
              <a:effectLst/>
              <a:latin typeface="+mn-lt"/>
              <a:ea typeface="+mn-ea"/>
              <a:cs typeface="+mn-cs"/>
            </a:rPr>
            <a:t>平成</a:t>
          </a:r>
          <a:r>
            <a:rPr kumimoji="1" lang="en-US" altLang="ja-JP" sz="1400">
              <a:solidFill>
                <a:sysClr val="windowText" lastClr="000000"/>
              </a:solidFill>
              <a:effectLst/>
              <a:latin typeface="+mn-lt"/>
              <a:ea typeface="+mn-ea"/>
              <a:cs typeface="+mn-cs"/>
            </a:rPr>
            <a:t>22</a:t>
          </a:r>
          <a:r>
            <a:rPr kumimoji="1" lang="ja-JP" altLang="en-US" sz="1400">
              <a:solidFill>
                <a:sysClr val="windowText" lastClr="000000"/>
              </a:solidFill>
              <a:effectLst/>
              <a:latin typeface="+mn-lt"/>
              <a:ea typeface="+mn-ea"/>
              <a:cs typeface="+mn-cs"/>
            </a:rPr>
            <a:t>年度の</a:t>
          </a:r>
          <a:r>
            <a:rPr kumimoji="1" lang="ja-JP" altLang="ja-JP" sz="1400">
              <a:solidFill>
                <a:sysClr val="windowText" lastClr="000000"/>
              </a:solidFill>
              <a:effectLst/>
              <a:latin typeface="+mn-lt"/>
              <a:ea typeface="+mn-ea"/>
              <a:cs typeface="+mn-cs"/>
            </a:rPr>
            <a:t>地方債残高等が増加し</a:t>
          </a:r>
          <a:r>
            <a:rPr kumimoji="1" lang="ja-JP" altLang="en-US" sz="1400">
              <a:solidFill>
                <a:sysClr val="windowText" lastClr="000000"/>
              </a:solidFill>
              <a:effectLst/>
              <a:latin typeface="+mn-lt"/>
              <a:ea typeface="+mn-ea"/>
              <a:cs typeface="+mn-cs"/>
            </a:rPr>
            <a:t>たが、翌年度以降からは、</a:t>
          </a:r>
          <a:r>
            <a:rPr kumimoji="1" lang="ja-JP" altLang="en-US" sz="1400">
              <a:latin typeface="ＭＳ ゴシック" pitchFamily="49" charset="-128"/>
              <a:ea typeface="ＭＳ ゴシック" pitchFamily="49" charset="-128"/>
            </a:rPr>
            <a:t>減少している。充当可能基金が剰余金積立等により増加し</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将来負担を上回っている。今後も後世への負担軽減に努めていく。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4954048</v>
      </c>
      <c r="BO4" s="349"/>
      <c r="BP4" s="349"/>
      <c r="BQ4" s="349"/>
      <c r="BR4" s="349"/>
      <c r="BS4" s="349"/>
      <c r="BT4" s="349"/>
      <c r="BU4" s="350"/>
      <c r="BV4" s="348">
        <v>4971699</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18.100000000000001</v>
      </c>
      <c r="CU4" s="355"/>
      <c r="CV4" s="355"/>
      <c r="CW4" s="355"/>
      <c r="CX4" s="355"/>
      <c r="CY4" s="355"/>
      <c r="CZ4" s="355"/>
      <c r="DA4" s="356"/>
      <c r="DB4" s="354">
        <v>17.8</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4463743</v>
      </c>
      <c r="BO5" s="386"/>
      <c r="BP5" s="386"/>
      <c r="BQ5" s="386"/>
      <c r="BR5" s="386"/>
      <c r="BS5" s="386"/>
      <c r="BT5" s="386"/>
      <c r="BU5" s="387"/>
      <c r="BV5" s="385">
        <v>4498111</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94.4</v>
      </c>
      <c r="CU5" s="383"/>
      <c r="CV5" s="383"/>
      <c r="CW5" s="383"/>
      <c r="CX5" s="383"/>
      <c r="CY5" s="383"/>
      <c r="CZ5" s="383"/>
      <c r="DA5" s="384"/>
      <c r="DB5" s="382">
        <v>94.2</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490305</v>
      </c>
      <c r="BO6" s="386"/>
      <c r="BP6" s="386"/>
      <c r="BQ6" s="386"/>
      <c r="BR6" s="386"/>
      <c r="BS6" s="386"/>
      <c r="BT6" s="386"/>
      <c r="BU6" s="387"/>
      <c r="BV6" s="385">
        <v>473588</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100</v>
      </c>
      <c r="CU6" s="423"/>
      <c r="CV6" s="423"/>
      <c r="CW6" s="423"/>
      <c r="CX6" s="423"/>
      <c r="CY6" s="423"/>
      <c r="CZ6" s="423"/>
      <c r="DA6" s="424"/>
      <c r="DB6" s="422">
        <v>100.3</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8879</v>
      </c>
      <c r="BO7" s="386"/>
      <c r="BP7" s="386"/>
      <c r="BQ7" s="386"/>
      <c r="BR7" s="386"/>
      <c r="BS7" s="386"/>
      <c r="BT7" s="386"/>
      <c r="BU7" s="387"/>
      <c r="BV7" s="385">
        <v>8016</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2653791</v>
      </c>
      <c r="CU7" s="386"/>
      <c r="CV7" s="386"/>
      <c r="CW7" s="386"/>
      <c r="CX7" s="386"/>
      <c r="CY7" s="386"/>
      <c r="CZ7" s="386"/>
      <c r="DA7" s="387"/>
      <c r="DB7" s="385">
        <v>2622631</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481426</v>
      </c>
      <c r="BO8" s="386"/>
      <c r="BP8" s="386"/>
      <c r="BQ8" s="386"/>
      <c r="BR8" s="386"/>
      <c r="BS8" s="386"/>
      <c r="BT8" s="386"/>
      <c r="BU8" s="387"/>
      <c r="BV8" s="385">
        <v>465572</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0.21</v>
      </c>
      <c r="CU8" s="426"/>
      <c r="CV8" s="426"/>
      <c r="CW8" s="426"/>
      <c r="CX8" s="426"/>
      <c r="CY8" s="426"/>
      <c r="CZ8" s="426"/>
      <c r="DA8" s="427"/>
      <c r="DB8" s="425">
        <v>0.21</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9617</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15854</v>
      </c>
      <c r="BO9" s="386"/>
      <c r="BP9" s="386"/>
      <c r="BQ9" s="386"/>
      <c r="BR9" s="386"/>
      <c r="BS9" s="386"/>
      <c r="BT9" s="386"/>
      <c r="BU9" s="387"/>
      <c r="BV9" s="385">
        <v>17502</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12.3</v>
      </c>
      <c r="CU9" s="383"/>
      <c r="CV9" s="383"/>
      <c r="CW9" s="383"/>
      <c r="CX9" s="383"/>
      <c r="CY9" s="383"/>
      <c r="CZ9" s="383"/>
      <c r="DA9" s="384"/>
      <c r="DB9" s="382">
        <v>12.5</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10216</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139414</v>
      </c>
      <c r="BO10" s="386"/>
      <c r="BP10" s="386"/>
      <c r="BQ10" s="386"/>
      <c r="BR10" s="386"/>
      <c r="BS10" s="386"/>
      <c r="BT10" s="386"/>
      <c r="BU10" s="387"/>
      <c r="BV10" s="385">
        <v>384145</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9599</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9570</v>
      </c>
      <c r="S13" s="467"/>
      <c r="T13" s="467"/>
      <c r="U13" s="467"/>
      <c r="V13" s="468"/>
      <c r="W13" s="401" t="s">
        <v>123</v>
      </c>
      <c r="X13" s="402"/>
      <c r="Y13" s="402"/>
      <c r="Z13" s="402"/>
      <c r="AA13" s="402"/>
      <c r="AB13" s="392"/>
      <c r="AC13" s="436">
        <v>80</v>
      </c>
      <c r="AD13" s="437"/>
      <c r="AE13" s="437"/>
      <c r="AF13" s="437"/>
      <c r="AG13" s="476"/>
      <c r="AH13" s="436">
        <v>78</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155268</v>
      </c>
      <c r="BO13" s="386"/>
      <c r="BP13" s="386"/>
      <c r="BQ13" s="386"/>
      <c r="BR13" s="386"/>
      <c r="BS13" s="386"/>
      <c r="BT13" s="386"/>
      <c r="BU13" s="387"/>
      <c r="BV13" s="385">
        <v>401647</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7.9</v>
      </c>
      <c r="CU13" s="383"/>
      <c r="CV13" s="383"/>
      <c r="CW13" s="383"/>
      <c r="CX13" s="383"/>
      <c r="CY13" s="383"/>
      <c r="CZ13" s="383"/>
      <c r="DA13" s="384"/>
      <c r="DB13" s="382">
        <v>9</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9702</v>
      </c>
      <c r="S14" s="467"/>
      <c r="T14" s="467"/>
      <c r="U14" s="467"/>
      <c r="V14" s="468"/>
      <c r="W14" s="375"/>
      <c r="X14" s="376"/>
      <c r="Y14" s="376"/>
      <c r="Z14" s="376"/>
      <c r="AA14" s="376"/>
      <c r="AB14" s="365"/>
      <c r="AC14" s="469">
        <v>2.2000000000000002</v>
      </c>
      <c r="AD14" s="470"/>
      <c r="AE14" s="470"/>
      <c r="AF14" s="470"/>
      <c r="AG14" s="471"/>
      <c r="AH14" s="469">
        <v>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t="s">
        <v>120</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9668</v>
      </c>
      <c r="S15" s="467"/>
      <c r="T15" s="467"/>
      <c r="U15" s="467"/>
      <c r="V15" s="468"/>
      <c r="W15" s="401" t="s">
        <v>130</v>
      </c>
      <c r="X15" s="402"/>
      <c r="Y15" s="402"/>
      <c r="Z15" s="402"/>
      <c r="AA15" s="402"/>
      <c r="AB15" s="392"/>
      <c r="AC15" s="436">
        <v>928</v>
      </c>
      <c r="AD15" s="437"/>
      <c r="AE15" s="437"/>
      <c r="AF15" s="437"/>
      <c r="AG15" s="476"/>
      <c r="AH15" s="436">
        <v>1164</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493754</v>
      </c>
      <c r="BO15" s="349"/>
      <c r="BP15" s="349"/>
      <c r="BQ15" s="349"/>
      <c r="BR15" s="349"/>
      <c r="BS15" s="349"/>
      <c r="BT15" s="349"/>
      <c r="BU15" s="350"/>
      <c r="BV15" s="348">
        <v>483598</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26</v>
      </c>
      <c r="AD16" s="470"/>
      <c r="AE16" s="470"/>
      <c r="AF16" s="470"/>
      <c r="AG16" s="471"/>
      <c r="AH16" s="469">
        <v>30.4</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2370810</v>
      </c>
      <c r="BO16" s="386"/>
      <c r="BP16" s="386"/>
      <c r="BQ16" s="386"/>
      <c r="BR16" s="386"/>
      <c r="BS16" s="386"/>
      <c r="BT16" s="386"/>
      <c r="BU16" s="387"/>
      <c r="BV16" s="385">
        <v>2335037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2564</v>
      </c>
      <c r="AD17" s="437"/>
      <c r="AE17" s="437"/>
      <c r="AF17" s="437"/>
      <c r="AG17" s="476"/>
      <c r="AH17" s="436">
        <v>2572</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626127</v>
      </c>
      <c r="BO17" s="386"/>
      <c r="BP17" s="386"/>
      <c r="BQ17" s="386"/>
      <c r="BR17" s="386"/>
      <c r="BS17" s="386"/>
      <c r="BT17" s="386"/>
      <c r="BU17" s="387"/>
      <c r="BV17" s="385">
        <v>611443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140</v>
      </c>
      <c r="C18" s="428"/>
      <c r="D18" s="428"/>
      <c r="E18" s="497"/>
      <c r="F18" s="497"/>
      <c r="G18" s="497"/>
      <c r="H18" s="497"/>
      <c r="I18" s="497"/>
      <c r="J18" s="497"/>
      <c r="K18" s="497"/>
      <c r="L18" s="498">
        <v>8.0399999999999991</v>
      </c>
      <c r="M18" s="498"/>
      <c r="N18" s="498"/>
      <c r="O18" s="498"/>
      <c r="P18" s="498"/>
      <c r="Q18" s="498"/>
      <c r="R18" s="499"/>
      <c r="S18" s="499"/>
      <c r="T18" s="499"/>
      <c r="U18" s="499"/>
      <c r="V18" s="500"/>
      <c r="W18" s="403"/>
      <c r="X18" s="404"/>
      <c r="Y18" s="404"/>
      <c r="Z18" s="404"/>
      <c r="AA18" s="404"/>
      <c r="AB18" s="395"/>
      <c r="AC18" s="501">
        <v>71.8</v>
      </c>
      <c r="AD18" s="502"/>
      <c r="AE18" s="502"/>
      <c r="AF18" s="502"/>
      <c r="AG18" s="503"/>
      <c r="AH18" s="501">
        <v>67.099999999999994</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2504447</v>
      </c>
      <c r="BO18" s="386"/>
      <c r="BP18" s="386"/>
      <c r="BQ18" s="386"/>
      <c r="BR18" s="386"/>
      <c r="BS18" s="386"/>
      <c r="BT18" s="386"/>
      <c r="BU18" s="387"/>
      <c r="BV18" s="385">
        <v>2488831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142</v>
      </c>
      <c r="C19" s="428"/>
      <c r="D19" s="428"/>
      <c r="E19" s="497"/>
      <c r="F19" s="497"/>
      <c r="G19" s="497"/>
      <c r="H19" s="497"/>
      <c r="I19" s="497"/>
      <c r="J19" s="497"/>
      <c r="K19" s="497"/>
      <c r="L19" s="505">
        <v>1196</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3565009</v>
      </c>
      <c r="BO19" s="386"/>
      <c r="BP19" s="386"/>
      <c r="BQ19" s="386"/>
      <c r="BR19" s="386"/>
      <c r="BS19" s="386"/>
      <c r="BT19" s="386"/>
      <c r="BU19" s="387"/>
      <c r="BV19" s="385">
        <v>3506905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144</v>
      </c>
      <c r="C20" s="428"/>
      <c r="D20" s="428"/>
      <c r="E20" s="497"/>
      <c r="F20" s="497"/>
      <c r="G20" s="497"/>
      <c r="H20" s="497"/>
      <c r="I20" s="497"/>
      <c r="J20" s="497"/>
      <c r="K20" s="497"/>
      <c r="L20" s="505">
        <v>3924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4798162</v>
      </c>
      <c r="BO23" s="386"/>
      <c r="BP23" s="386"/>
      <c r="BQ23" s="386"/>
      <c r="BR23" s="386"/>
      <c r="BS23" s="386"/>
      <c r="BT23" s="386"/>
      <c r="BU23" s="387"/>
      <c r="BV23" s="385">
        <v>4864871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153</v>
      </c>
      <c r="F24" s="415"/>
      <c r="G24" s="415"/>
      <c r="H24" s="415"/>
      <c r="I24" s="415"/>
      <c r="J24" s="415"/>
      <c r="K24" s="416"/>
      <c r="L24" s="436">
        <v>1</v>
      </c>
      <c r="M24" s="437"/>
      <c r="N24" s="437"/>
      <c r="O24" s="437"/>
      <c r="P24" s="476"/>
      <c r="Q24" s="436">
        <v>6350</v>
      </c>
      <c r="R24" s="437"/>
      <c r="S24" s="437"/>
      <c r="T24" s="437"/>
      <c r="U24" s="437"/>
      <c r="V24" s="476"/>
      <c r="W24" s="531"/>
      <c r="X24" s="519"/>
      <c r="Y24" s="520"/>
      <c r="Z24" s="435" t="s">
        <v>154</v>
      </c>
      <c r="AA24" s="415"/>
      <c r="AB24" s="415"/>
      <c r="AC24" s="415"/>
      <c r="AD24" s="415"/>
      <c r="AE24" s="415"/>
      <c r="AF24" s="415"/>
      <c r="AG24" s="416"/>
      <c r="AH24" s="436">
        <v>98</v>
      </c>
      <c r="AI24" s="437"/>
      <c r="AJ24" s="437"/>
      <c r="AK24" s="437"/>
      <c r="AL24" s="476"/>
      <c r="AM24" s="436">
        <v>303114</v>
      </c>
      <c r="AN24" s="437"/>
      <c r="AO24" s="437"/>
      <c r="AP24" s="437"/>
      <c r="AQ24" s="437"/>
      <c r="AR24" s="476"/>
      <c r="AS24" s="436">
        <v>3093</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4321556</v>
      </c>
      <c r="BO24" s="386"/>
      <c r="BP24" s="386"/>
      <c r="BQ24" s="386"/>
      <c r="BR24" s="386"/>
      <c r="BS24" s="386"/>
      <c r="BT24" s="386"/>
      <c r="BU24" s="387"/>
      <c r="BV24" s="385">
        <v>4434952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156</v>
      </c>
      <c r="F25" s="415"/>
      <c r="G25" s="415"/>
      <c r="H25" s="415"/>
      <c r="I25" s="415"/>
      <c r="J25" s="415"/>
      <c r="K25" s="416"/>
      <c r="L25" s="436">
        <v>1</v>
      </c>
      <c r="M25" s="437"/>
      <c r="N25" s="437"/>
      <c r="O25" s="437"/>
      <c r="P25" s="476"/>
      <c r="Q25" s="436">
        <v>5350</v>
      </c>
      <c r="R25" s="437"/>
      <c r="S25" s="437"/>
      <c r="T25" s="437"/>
      <c r="U25" s="437"/>
      <c r="V25" s="476"/>
      <c r="W25" s="531"/>
      <c r="X25" s="519"/>
      <c r="Y25" s="520"/>
      <c r="Z25" s="435" t="s">
        <v>157</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87532</v>
      </c>
      <c r="BO25" s="349"/>
      <c r="BP25" s="349"/>
      <c r="BQ25" s="349"/>
      <c r="BR25" s="349"/>
      <c r="BS25" s="349"/>
      <c r="BT25" s="349"/>
      <c r="BU25" s="350"/>
      <c r="BV25" s="348">
        <v>125882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159</v>
      </c>
      <c r="F26" s="415"/>
      <c r="G26" s="415"/>
      <c r="H26" s="415"/>
      <c r="I26" s="415"/>
      <c r="J26" s="415"/>
      <c r="K26" s="416"/>
      <c r="L26" s="436">
        <v>1</v>
      </c>
      <c r="M26" s="437"/>
      <c r="N26" s="437"/>
      <c r="O26" s="437"/>
      <c r="P26" s="476"/>
      <c r="Q26" s="436">
        <v>5110</v>
      </c>
      <c r="R26" s="437"/>
      <c r="S26" s="437"/>
      <c r="T26" s="437"/>
      <c r="U26" s="437"/>
      <c r="V26" s="476"/>
      <c r="W26" s="531"/>
      <c r="X26" s="519"/>
      <c r="Y26" s="520"/>
      <c r="Z26" s="435" t="s">
        <v>160</v>
      </c>
      <c r="AA26" s="539"/>
      <c r="AB26" s="539"/>
      <c r="AC26" s="539"/>
      <c r="AD26" s="539"/>
      <c r="AE26" s="539"/>
      <c r="AF26" s="539"/>
      <c r="AG26" s="540"/>
      <c r="AH26" s="436">
        <v>2</v>
      </c>
      <c r="AI26" s="437"/>
      <c r="AJ26" s="437"/>
      <c r="AK26" s="437"/>
      <c r="AL26" s="476"/>
      <c r="AM26" s="436">
        <v>5860</v>
      </c>
      <c r="AN26" s="437"/>
      <c r="AO26" s="437"/>
      <c r="AP26" s="437"/>
      <c r="AQ26" s="437"/>
      <c r="AR26" s="476"/>
      <c r="AS26" s="436">
        <v>2930</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15"/>
      <c r="G27" s="415"/>
      <c r="H27" s="415"/>
      <c r="I27" s="415"/>
      <c r="J27" s="415"/>
      <c r="K27" s="416"/>
      <c r="L27" s="436">
        <v>1</v>
      </c>
      <c r="M27" s="437"/>
      <c r="N27" s="437"/>
      <c r="O27" s="437"/>
      <c r="P27" s="476"/>
      <c r="Q27" s="436">
        <v>2730</v>
      </c>
      <c r="R27" s="437"/>
      <c r="S27" s="437"/>
      <c r="T27" s="437"/>
      <c r="U27" s="437"/>
      <c r="V27" s="476"/>
      <c r="W27" s="531"/>
      <c r="X27" s="519"/>
      <c r="Y27" s="520"/>
      <c r="Z27" s="435" t="s">
        <v>163</v>
      </c>
      <c r="AA27" s="415"/>
      <c r="AB27" s="415"/>
      <c r="AC27" s="415"/>
      <c r="AD27" s="415"/>
      <c r="AE27" s="415"/>
      <c r="AF27" s="415"/>
      <c r="AG27" s="416"/>
      <c r="AH27" s="436">
        <v>1</v>
      </c>
      <c r="AI27" s="437"/>
      <c r="AJ27" s="437"/>
      <c r="AK27" s="437"/>
      <c r="AL27" s="476"/>
      <c r="AM27" s="436">
        <v>3887</v>
      </c>
      <c r="AN27" s="437"/>
      <c r="AO27" s="437"/>
      <c r="AP27" s="437"/>
      <c r="AQ27" s="437"/>
      <c r="AR27" s="476"/>
      <c r="AS27" s="436">
        <v>3887</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t="s">
        <v>120</v>
      </c>
      <c r="BO27" s="553"/>
      <c r="BP27" s="553"/>
      <c r="BQ27" s="553"/>
      <c r="BR27" s="553"/>
      <c r="BS27" s="553"/>
      <c r="BT27" s="553"/>
      <c r="BU27" s="554"/>
      <c r="BV27" s="552" t="s">
        <v>120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2380</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1360455</v>
      </c>
      <c r="BO28" s="349"/>
      <c r="BP28" s="349"/>
      <c r="BQ28" s="349"/>
      <c r="BR28" s="349"/>
      <c r="BS28" s="349"/>
      <c r="BT28" s="349"/>
      <c r="BU28" s="350"/>
      <c r="BV28" s="348">
        <v>1221041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10</v>
      </c>
      <c r="M29" s="437"/>
      <c r="N29" s="437"/>
      <c r="O29" s="437"/>
      <c r="P29" s="476"/>
      <c r="Q29" s="436">
        <v>2210</v>
      </c>
      <c r="R29" s="437"/>
      <c r="S29" s="437"/>
      <c r="T29" s="437"/>
      <c r="U29" s="437"/>
      <c r="V29" s="476"/>
      <c r="W29" s="531"/>
      <c r="X29" s="519"/>
      <c r="Y29" s="520"/>
      <c r="Z29" s="435" t="s">
        <v>170</v>
      </c>
      <c r="AA29" s="415"/>
      <c r="AB29" s="415"/>
      <c r="AC29" s="415"/>
      <c r="AD29" s="415"/>
      <c r="AE29" s="415"/>
      <c r="AF29" s="415"/>
      <c r="AG29" s="416"/>
      <c r="AH29" s="436">
        <v>99</v>
      </c>
      <c r="AI29" s="437"/>
      <c r="AJ29" s="437"/>
      <c r="AK29" s="437"/>
      <c r="AL29" s="476"/>
      <c r="AM29" s="436">
        <v>307001</v>
      </c>
      <c r="AN29" s="437"/>
      <c r="AO29" s="437"/>
      <c r="AP29" s="437"/>
      <c r="AQ29" s="437"/>
      <c r="AR29" s="476"/>
      <c r="AS29" s="436">
        <v>3101</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893331</v>
      </c>
      <c r="BO29" s="386"/>
      <c r="BP29" s="386"/>
      <c r="BQ29" s="386"/>
      <c r="BR29" s="386"/>
      <c r="BS29" s="386"/>
      <c r="BT29" s="386"/>
      <c r="BU29" s="387"/>
      <c r="BV29" s="385">
        <v>881569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98.1</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2104699</v>
      </c>
      <c r="BO30" s="553"/>
      <c r="BP30" s="553"/>
      <c r="BQ30" s="553"/>
      <c r="BR30" s="553"/>
      <c r="BS30" s="553"/>
      <c r="BT30" s="553"/>
      <c r="BU30" s="554"/>
      <c r="BV30" s="552">
        <v>2091758</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4</v>
      </c>
      <c r="V34" s="564"/>
      <c r="W34" s="565" t="str">
        <f>IF('各会計、関係団体の財政状況及び健全化判断比率'!B28="","",'各会計、関係団体の財政状況及び健全化判断比率'!B28)</f>
        <v>国民健康保険事業勘定特別会計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IF('各会計、関係団体の財政状況及び健全化判断比率'!B30="","",'各会計、関係団体の財政状況及び健全化判断比率'!B30)</f>
        <v>上水道事業特別会計</v>
      </c>
      <c r="AP34" s="565"/>
      <c r="AQ34" s="565"/>
      <c r="AR34" s="565"/>
      <c r="AS34" s="565"/>
      <c r="AT34" s="565"/>
      <c r="AU34" s="565"/>
      <c r="AV34" s="565"/>
      <c r="AW34" s="565"/>
      <c r="AX34" s="565"/>
      <c r="AY34" s="565"/>
      <c r="AZ34" s="565"/>
      <c r="BA34" s="565"/>
      <c r="BB34" s="565"/>
      <c r="BC34" s="565"/>
      <c r="BD34" s="165"/>
      <c r="BE34" s="564" t="str">
        <f>IF(BG34="","",MAX(C34:D43,U34:V43,AM34:AN43)+1)</f>
        <v/>
      </c>
      <c r="BF34" s="564"/>
      <c r="BG34" s="565"/>
      <c r="BH34" s="565"/>
      <c r="BI34" s="565"/>
      <c r="BJ34" s="565"/>
      <c r="BK34" s="565"/>
      <c r="BL34" s="565"/>
      <c r="BM34" s="565"/>
      <c r="BN34" s="565"/>
      <c r="BO34" s="565"/>
      <c r="BP34" s="565"/>
      <c r="BQ34" s="565"/>
      <c r="BR34" s="565"/>
      <c r="BS34" s="565"/>
      <c r="BT34" s="565"/>
      <c r="BU34" s="565"/>
      <c r="BV34" s="165"/>
      <c r="BW34" s="564">
        <f>IF(BY34="","",MAX(C34:D43,U34:V43,AM34:AN43,BE34:BF43)+1)</f>
        <v>8</v>
      </c>
      <c r="BX34" s="564"/>
      <c r="BY34" s="565" t="str">
        <f>IF('各会計、関係団体の財政状況及び健全化判断比率'!B68="","",'各会計、関係団体の財政状況及び健全化判断比率'!B68)</f>
        <v>福岡県市町村消防団員等公務災害補償組合(一般会計)</v>
      </c>
      <c r="BZ34" s="565"/>
      <c r="CA34" s="565"/>
      <c r="CB34" s="565"/>
      <c r="CC34" s="565"/>
      <c r="CD34" s="565"/>
      <c r="CE34" s="565"/>
      <c r="CF34" s="565"/>
      <c r="CG34" s="565"/>
      <c r="CH34" s="565"/>
      <c r="CI34" s="565"/>
      <c r="CJ34" s="565"/>
      <c r="CK34" s="565"/>
      <c r="CL34" s="565"/>
      <c r="CM34" s="565"/>
      <c r="CN34" s="165"/>
      <c r="CO34" s="564">
        <f>IF(CQ34="","",MAX(C34:D43,U34:V43,AM34:AN43,BE34:BF43,BW34:BX43)+1)</f>
        <v>18</v>
      </c>
      <c r="CP34" s="564"/>
      <c r="CQ34" s="565" t="str">
        <f>IF('各会計、関係団体の財政状況及び健全化判断比率'!BS7="","",'各会計、関係団体の財政状況及び健全化判断比率'!BS7)</f>
        <v>いとだ</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x14ac:dyDescent="0.15">
      <c r="A35" s="138"/>
      <c r="B35" s="164"/>
      <c r="C35" s="564">
        <f>IF(E35="","",C34+1)</f>
        <v>2</v>
      </c>
      <c r="D35" s="564"/>
      <c r="E35" s="565" t="str">
        <f>IF('各会計、関係団体の財政状況及び健全化判断比率'!B8="","",'各会計、関係団体の財政状況及び健全化判断比率'!B8)</f>
        <v>住宅新築資金等貸付事業特別会計</v>
      </c>
      <c r="F35" s="565"/>
      <c r="G35" s="565"/>
      <c r="H35" s="565"/>
      <c r="I35" s="565"/>
      <c r="J35" s="565"/>
      <c r="K35" s="565"/>
      <c r="L35" s="565"/>
      <c r="M35" s="565"/>
      <c r="N35" s="565"/>
      <c r="O35" s="565"/>
      <c r="P35" s="565"/>
      <c r="Q35" s="565"/>
      <c r="R35" s="565"/>
      <c r="S35" s="565"/>
      <c r="T35" s="165"/>
      <c r="U35" s="564">
        <f>IF(W35="","",U34+1)</f>
        <v>5</v>
      </c>
      <c r="V35" s="564"/>
      <c r="W35" s="565" t="str">
        <f>IF('各会計、関係団体の財政状況及び健全化判断比率'!B29="","",'各会計、関係団体の財政状況及び健全化判断比率'!B29)</f>
        <v>後期高齢者医療事業特別会計</v>
      </c>
      <c r="X35" s="565"/>
      <c r="Y35" s="565"/>
      <c r="Z35" s="565"/>
      <c r="AA35" s="565"/>
      <c r="AB35" s="565"/>
      <c r="AC35" s="565"/>
      <c r="AD35" s="565"/>
      <c r="AE35" s="565"/>
      <c r="AF35" s="565"/>
      <c r="AG35" s="565"/>
      <c r="AH35" s="565"/>
      <c r="AI35" s="565"/>
      <c r="AJ35" s="565"/>
      <c r="AK35" s="565"/>
      <c r="AL35" s="165"/>
      <c r="AM35" s="564">
        <f t="shared" ref="AM35:AM43" si="0">IF(AO35="","",AM34+1)</f>
        <v>7</v>
      </c>
      <c r="AN35" s="564"/>
      <c r="AO35" s="565" t="str">
        <f>IF('各会計、関係団体の財政状況及び健全化判断比率'!B31="","",'各会計、関係団体の財政状況及び健全化判断比率'!B31)</f>
        <v>町立緑ヶ丘病院事業特別会計</v>
      </c>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9</v>
      </c>
      <c r="BX35" s="564"/>
      <c r="BY35" s="565" t="str">
        <f>IF('各会計、関係団体の財政状況及び健全化判断比率'!B69="","",'各会計、関係団体の財政状況及び健全化判断比率'!B69)</f>
        <v>福岡県市町村職員退職手当組合(一般会計)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f>IF(E36="","",C35+1)</f>
        <v>3</v>
      </c>
      <c r="D36" s="564"/>
      <c r="E36" s="565" t="str">
        <f>IF('各会計、関係団体の財政状況及び健全化判断比率'!B9="","",'各会計、関係団体の財政状況及び健全化判断比率'!B9)</f>
        <v>学校給食センター事業特別会計</v>
      </c>
      <c r="F36" s="565"/>
      <c r="G36" s="565"/>
      <c r="H36" s="565"/>
      <c r="I36" s="565"/>
      <c r="J36" s="565"/>
      <c r="K36" s="565"/>
      <c r="L36" s="565"/>
      <c r="M36" s="565"/>
      <c r="N36" s="565"/>
      <c r="O36" s="565"/>
      <c r="P36" s="565"/>
      <c r="Q36" s="565"/>
      <c r="R36" s="565"/>
      <c r="S36" s="565"/>
      <c r="T36" s="165"/>
      <c r="U36" s="564" t="str">
        <f t="shared" ref="U36:U43" si="4">IF(W36="","",U35+1)</f>
        <v/>
      </c>
      <c r="V36" s="564"/>
      <c r="W36" s="565"/>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10</v>
      </c>
      <c r="BX36" s="564"/>
      <c r="BY36" s="565" t="str">
        <f>IF('各会計、関係団体の財政状況及び健全化判断比率'!B70="","",'各会計、関係団体の財政状況及び健全化判断比率'!B70)</f>
        <v>福岡県市町村職員退職手当組合(基金特別会計)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11</v>
      </c>
      <c r="BX37" s="564"/>
      <c r="BY37" s="565" t="str">
        <f>IF('各会計、関係団体の財政状況及び健全化判断比率'!B71="","",'各会計、関係団体の財政状況及び健全化判断比率'!B71)</f>
        <v>福岡県自治管理組合(一般会計)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12</v>
      </c>
      <c r="BX38" s="564"/>
      <c r="BY38" s="565" t="str">
        <f>IF('各会計、関係団体の財政状況及び健全化判断比率'!B72="","",'各会計、関係団体の財政状況及び健全化判断比率'!B72)</f>
        <v>福岡県田川地区消防組合(一般会計)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13</v>
      </c>
      <c r="BX39" s="564"/>
      <c r="BY39" s="565" t="str">
        <f>IF('各会計、関係団体の財政状況及び健全化判断比率'!B73="","",'各会計、関係団体の財政状況及び健全化判断比率'!B73)</f>
        <v>田川地区斎場組合(一般会計)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14</v>
      </c>
      <c r="BX40" s="564"/>
      <c r="BY40" s="565" t="str">
        <f>IF('各会計、関係団体の財政状況及び健全化判断比率'!B74="","",'各会計、関係団体の財政状況及び健全化判断比率'!B74)</f>
        <v>福岡県自治振興組合(一般会計)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15</v>
      </c>
      <c r="BX41" s="564"/>
      <c r="BY41" s="565" t="str">
        <f>IF('各会計、関係団体の財政状況及び健全化判断比率'!B75="","",'各会計、関係団体の財政状況及び健全化判断比率'!B75)</f>
        <v>福岡県自治振興組合(公文書館事業特別会計)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16</v>
      </c>
      <c r="BX42" s="564"/>
      <c r="BY42" s="565" t="str">
        <f>IF('各会計、関係団体の財政状況及び健全化判断比率'!B76="","",'各会計、関係団体の財政状況及び健全化判断比率'!B76)</f>
        <v>福岡県介護保険広域連合(一般会計)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17</v>
      </c>
      <c r="BX43" s="564"/>
      <c r="BY43" s="565" t="str">
        <f>IF('各会計、関係団体の財政状況及び健全化判断比率'!B77="","",'各会計、関係団体の財政状況及び健全化判断比率'!B77)</f>
        <v>福岡県介護保険広域連合(介護保険事業特別会計)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election activeCell="K42" sqref="K42"/>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513</v>
      </c>
      <c r="J40" s="79" t="s">
        <v>514</v>
      </c>
      <c r="K40" s="79" t="s">
        <v>515</v>
      </c>
      <c r="L40" s="79" t="s">
        <v>516</v>
      </c>
      <c r="M40" s="80" t="s">
        <v>517</v>
      </c>
    </row>
    <row r="41" spans="2:13" ht="27.75" customHeight="1" x14ac:dyDescent="0.15">
      <c r="B41" s="1167" t="s">
        <v>24</v>
      </c>
      <c r="C41" s="1168"/>
      <c r="D41" s="81"/>
      <c r="E41" s="1173" t="s">
        <v>25</v>
      </c>
      <c r="F41" s="1173"/>
      <c r="G41" s="1173"/>
      <c r="H41" s="1174"/>
      <c r="I41" s="82">
        <v>5065</v>
      </c>
      <c r="J41" s="83">
        <v>5262</v>
      </c>
      <c r="K41" s="83">
        <v>5028</v>
      </c>
      <c r="L41" s="83">
        <v>4865</v>
      </c>
      <c r="M41" s="84">
        <v>4798</v>
      </c>
    </row>
    <row r="42" spans="2:13" ht="27.75" customHeight="1" x14ac:dyDescent="0.15">
      <c r="B42" s="1169"/>
      <c r="C42" s="1170"/>
      <c r="D42" s="85"/>
      <c r="E42" s="1175" t="s">
        <v>26</v>
      </c>
      <c r="F42" s="1175"/>
      <c r="G42" s="1175"/>
      <c r="H42" s="1176"/>
      <c r="I42" s="86" t="s">
        <v>474</v>
      </c>
      <c r="J42" s="87" t="s">
        <v>474</v>
      </c>
      <c r="K42" s="87" t="s">
        <v>474</v>
      </c>
      <c r="L42" s="87" t="s">
        <v>474</v>
      </c>
      <c r="M42" s="88" t="s">
        <v>474</v>
      </c>
    </row>
    <row r="43" spans="2:13" ht="27.75" customHeight="1" x14ac:dyDescent="0.15">
      <c r="B43" s="1169"/>
      <c r="C43" s="1170"/>
      <c r="D43" s="85"/>
      <c r="E43" s="1175" t="s">
        <v>27</v>
      </c>
      <c r="F43" s="1175"/>
      <c r="G43" s="1175"/>
      <c r="H43" s="1176"/>
      <c r="I43" s="86" t="s">
        <v>474</v>
      </c>
      <c r="J43" s="87" t="s">
        <v>474</v>
      </c>
      <c r="K43" s="87">
        <v>3</v>
      </c>
      <c r="L43" s="87">
        <v>3</v>
      </c>
      <c r="M43" s="88">
        <v>22</v>
      </c>
    </row>
    <row r="44" spans="2:13" ht="27.75" customHeight="1" x14ac:dyDescent="0.15">
      <c r="B44" s="1169"/>
      <c r="C44" s="1170"/>
      <c r="D44" s="85"/>
      <c r="E44" s="1175" t="s">
        <v>28</v>
      </c>
      <c r="F44" s="1175"/>
      <c r="G44" s="1175"/>
      <c r="H44" s="1176"/>
      <c r="I44" s="86">
        <v>485</v>
      </c>
      <c r="J44" s="87">
        <v>453</v>
      </c>
      <c r="K44" s="87">
        <v>408</v>
      </c>
      <c r="L44" s="87">
        <v>349</v>
      </c>
      <c r="M44" s="88">
        <v>323</v>
      </c>
    </row>
    <row r="45" spans="2:13" ht="27.75" customHeight="1" x14ac:dyDescent="0.15">
      <c r="B45" s="1169"/>
      <c r="C45" s="1170"/>
      <c r="D45" s="85"/>
      <c r="E45" s="1175" t="s">
        <v>29</v>
      </c>
      <c r="F45" s="1175"/>
      <c r="G45" s="1175"/>
      <c r="H45" s="1176"/>
      <c r="I45" s="86">
        <v>1216</v>
      </c>
      <c r="J45" s="87">
        <v>1249</v>
      </c>
      <c r="K45" s="87">
        <v>1214</v>
      </c>
      <c r="L45" s="87">
        <v>1193</v>
      </c>
      <c r="M45" s="88">
        <v>1196</v>
      </c>
    </row>
    <row r="46" spans="2:13" ht="27.75" customHeight="1" x14ac:dyDescent="0.15">
      <c r="B46" s="1169"/>
      <c r="C46" s="1170"/>
      <c r="D46" s="85"/>
      <c r="E46" s="1175" t="s">
        <v>30</v>
      </c>
      <c r="F46" s="1175"/>
      <c r="G46" s="1175"/>
      <c r="H46" s="1176"/>
      <c r="I46" s="86" t="s">
        <v>474</v>
      </c>
      <c r="J46" s="87" t="s">
        <v>474</v>
      </c>
      <c r="K46" s="87" t="s">
        <v>474</v>
      </c>
      <c r="L46" s="87" t="s">
        <v>474</v>
      </c>
      <c r="M46" s="88" t="s">
        <v>474</v>
      </c>
    </row>
    <row r="47" spans="2:13" ht="27.75" customHeight="1" x14ac:dyDescent="0.15">
      <c r="B47" s="1169"/>
      <c r="C47" s="1170"/>
      <c r="D47" s="85"/>
      <c r="E47" s="1175" t="s">
        <v>31</v>
      </c>
      <c r="F47" s="1175"/>
      <c r="G47" s="1175"/>
      <c r="H47" s="1176"/>
      <c r="I47" s="86" t="s">
        <v>474</v>
      </c>
      <c r="J47" s="87" t="s">
        <v>474</v>
      </c>
      <c r="K47" s="87" t="s">
        <v>474</v>
      </c>
      <c r="L47" s="87" t="s">
        <v>474</v>
      </c>
      <c r="M47" s="88" t="s">
        <v>474</v>
      </c>
    </row>
    <row r="48" spans="2:13" ht="27.75" customHeight="1" x14ac:dyDescent="0.15">
      <c r="B48" s="1171"/>
      <c r="C48" s="1172"/>
      <c r="D48" s="85"/>
      <c r="E48" s="1175" t="s">
        <v>32</v>
      </c>
      <c r="F48" s="1175"/>
      <c r="G48" s="1175"/>
      <c r="H48" s="1176"/>
      <c r="I48" s="86" t="s">
        <v>474</v>
      </c>
      <c r="J48" s="87" t="s">
        <v>474</v>
      </c>
      <c r="K48" s="87" t="s">
        <v>474</v>
      </c>
      <c r="L48" s="87" t="s">
        <v>474</v>
      </c>
      <c r="M48" s="88" t="s">
        <v>474</v>
      </c>
    </row>
    <row r="49" spans="2:13" ht="27.75" customHeight="1" x14ac:dyDescent="0.15">
      <c r="B49" s="1177" t="s">
        <v>33</v>
      </c>
      <c r="C49" s="1178"/>
      <c r="D49" s="89"/>
      <c r="E49" s="1175" t="s">
        <v>34</v>
      </c>
      <c r="F49" s="1175"/>
      <c r="G49" s="1175"/>
      <c r="H49" s="1176"/>
      <c r="I49" s="86">
        <v>3017</v>
      </c>
      <c r="J49" s="87">
        <v>3346</v>
      </c>
      <c r="K49" s="87">
        <v>3713</v>
      </c>
      <c r="L49" s="87">
        <v>4194</v>
      </c>
      <c r="M49" s="88">
        <v>4358</v>
      </c>
    </row>
    <row r="50" spans="2:13" ht="27.75" customHeight="1" x14ac:dyDescent="0.15">
      <c r="B50" s="1169"/>
      <c r="C50" s="1170"/>
      <c r="D50" s="85"/>
      <c r="E50" s="1175" t="s">
        <v>35</v>
      </c>
      <c r="F50" s="1175"/>
      <c r="G50" s="1175"/>
      <c r="H50" s="1176"/>
      <c r="I50" s="86">
        <v>195</v>
      </c>
      <c r="J50" s="87">
        <v>158</v>
      </c>
      <c r="K50" s="87">
        <v>127</v>
      </c>
      <c r="L50" s="87">
        <v>120</v>
      </c>
      <c r="M50" s="88">
        <v>118</v>
      </c>
    </row>
    <row r="51" spans="2:13" ht="27.75" customHeight="1" x14ac:dyDescent="0.15">
      <c r="B51" s="1171"/>
      <c r="C51" s="1172"/>
      <c r="D51" s="85"/>
      <c r="E51" s="1175" t="s">
        <v>36</v>
      </c>
      <c r="F51" s="1175"/>
      <c r="G51" s="1175"/>
      <c r="H51" s="1176"/>
      <c r="I51" s="86">
        <v>3979</v>
      </c>
      <c r="J51" s="87">
        <v>3954</v>
      </c>
      <c r="K51" s="87">
        <v>3886</v>
      </c>
      <c r="L51" s="87">
        <v>3809</v>
      </c>
      <c r="M51" s="88">
        <v>3736</v>
      </c>
    </row>
    <row r="52" spans="2:13" ht="27.75" customHeight="1" thickBot="1" x14ac:dyDescent="0.2">
      <c r="B52" s="1179" t="s">
        <v>37</v>
      </c>
      <c r="C52" s="1180"/>
      <c r="D52" s="90"/>
      <c r="E52" s="1181" t="s">
        <v>38</v>
      </c>
      <c r="F52" s="1181"/>
      <c r="G52" s="1181"/>
      <c r="H52" s="1182"/>
      <c r="I52" s="91">
        <v>-425</v>
      </c>
      <c r="J52" s="92">
        <v>-494</v>
      </c>
      <c r="K52" s="92">
        <v>-1072</v>
      </c>
      <c r="L52" s="92">
        <v>-1713</v>
      </c>
      <c r="M52" s="93">
        <v>-1875</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512</v>
      </c>
      <c r="G2" s="111"/>
      <c r="H2" s="112"/>
    </row>
    <row r="3" spans="1:8" x14ac:dyDescent="0.15">
      <c r="A3" s="108" t="s">
        <v>505</v>
      </c>
      <c r="B3" s="113"/>
      <c r="C3" s="114"/>
      <c r="D3" s="115">
        <v>61514</v>
      </c>
      <c r="E3" s="116"/>
      <c r="F3" s="117">
        <v>70254</v>
      </c>
      <c r="G3" s="118"/>
      <c r="H3" s="119"/>
    </row>
    <row r="4" spans="1:8" x14ac:dyDescent="0.15">
      <c r="A4" s="120"/>
      <c r="B4" s="121"/>
      <c r="C4" s="122"/>
      <c r="D4" s="123">
        <v>23090</v>
      </c>
      <c r="E4" s="124"/>
      <c r="F4" s="125">
        <v>41764</v>
      </c>
      <c r="G4" s="126"/>
      <c r="H4" s="127"/>
    </row>
    <row r="5" spans="1:8" x14ac:dyDescent="0.15">
      <c r="A5" s="108" t="s">
        <v>507</v>
      </c>
      <c r="B5" s="113"/>
      <c r="C5" s="114"/>
      <c r="D5" s="115">
        <v>131535</v>
      </c>
      <c r="E5" s="116"/>
      <c r="F5" s="117">
        <v>89245</v>
      </c>
      <c r="G5" s="118"/>
      <c r="H5" s="119"/>
    </row>
    <row r="6" spans="1:8" x14ac:dyDescent="0.15">
      <c r="A6" s="120"/>
      <c r="B6" s="121"/>
      <c r="C6" s="122"/>
      <c r="D6" s="123">
        <v>65906</v>
      </c>
      <c r="E6" s="124"/>
      <c r="F6" s="125">
        <v>42966</v>
      </c>
      <c r="G6" s="126"/>
      <c r="H6" s="127"/>
    </row>
    <row r="7" spans="1:8" x14ac:dyDescent="0.15">
      <c r="A7" s="108" t="s">
        <v>508</v>
      </c>
      <c r="B7" s="113"/>
      <c r="C7" s="114"/>
      <c r="D7" s="115">
        <v>11961</v>
      </c>
      <c r="E7" s="116"/>
      <c r="F7" s="117">
        <v>92021</v>
      </c>
      <c r="G7" s="118"/>
      <c r="H7" s="119"/>
    </row>
    <row r="8" spans="1:8" x14ac:dyDescent="0.15">
      <c r="A8" s="120"/>
      <c r="B8" s="121"/>
      <c r="C8" s="122"/>
      <c r="D8" s="123">
        <v>8327</v>
      </c>
      <c r="E8" s="124"/>
      <c r="F8" s="125">
        <v>52579</v>
      </c>
      <c r="G8" s="126"/>
      <c r="H8" s="127"/>
    </row>
    <row r="9" spans="1:8" x14ac:dyDescent="0.15">
      <c r="A9" s="108" t="s">
        <v>509</v>
      </c>
      <c r="B9" s="113"/>
      <c r="C9" s="114"/>
      <c r="D9" s="115">
        <v>11184</v>
      </c>
      <c r="E9" s="116"/>
      <c r="F9" s="117">
        <v>94828</v>
      </c>
      <c r="G9" s="118"/>
      <c r="H9" s="119"/>
    </row>
    <row r="10" spans="1:8" x14ac:dyDescent="0.15">
      <c r="A10" s="120"/>
      <c r="B10" s="121"/>
      <c r="C10" s="122"/>
      <c r="D10" s="123">
        <v>4562</v>
      </c>
      <c r="E10" s="124"/>
      <c r="F10" s="125">
        <v>55133</v>
      </c>
      <c r="G10" s="126"/>
      <c r="H10" s="127"/>
    </row>
    <row r="11" spans="1:8" x14ac:dyDescent="0.15">
      <c r="A11" s="108" t="s">
        <v>510</v>
      </c>
      <c r="B11" s="113"/>
      <c r="C11" s="114"/>
      <c r="D11" s="115">
        <v>46246</v>
      </c>
      <c r="E11" s="116"/>
      <c r="F11" s="117">
        <v>119674</v>
      </c>
      <c r="G11" s="118"/>
      <c r="H11" s="119"/>
    </row>
    <row r="12" spans="1:8" x14ac:dyDescent="0.15">
      <c r="A12" s="120"/>
      <c r="B12" s="121"/>
      <c r="C12" s="128"/>
      <c r="D12" s="123">
        <v>19188</v>
      </c>
      <c r="E12" s="124"/>
      <c r="F12" s="125">
        <v>57803</v>
      </c>
      <c r="G12" s="126"/>
      <c r="H12" s="127"/>
    </row>
    <row r="13" spans="1:8" x14ac:dyDescent="0.15">
      <c r="A13" s="108"/>
      <c r="B13" s="113"/>
      <c r="C13" s="129"/>
      <c r="D13" s="130">
        <v>52488</v>
      </c>
      <c r="E13" s="131"/>
      <c r="F13" s="132">
        <v>93204</v>
      </c>
      <c r="G13" s="133"/>
      <c r="H13" s="119"/>
    </row>
    <row r="14" spans="1:8" x14ac:dyDescent="0.15">
      <c r="A14" s="120"/>
      <c r="B14" s="121"/>
      <c r="C14" s="122"/>
      <c r="D14" s="123">
        <v>24215</v>
      </c>
      <c r="E14" s="124"/>
      <c r="F14" s="125">
        <v>50049</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16.440000000000001</v>
      </c>
      <c r="C19" s="134">
        <f>ROUND(VALUE(SUBSTITUTE(実質収支比率等に係る経年分析!G$48,"▲","-")),2)</f>
        <v>14.62</v>
      </c>
      <c r="D19" s="134">
        <f>ROUND(VALUE(SUBSTITUTE(実質収支比率等に係る経年分析!H$48,"▲","-")),2)</f>
        <v>16.79</v>
      </c>
      <c r="E19" s="134">
        <f>ROUND(VALUE(SUBSTITUTE(実質収支比率等に係る経年分析!I$48,"▲","-")),2)</f>
        <v>17.75</v>
      </c>
      <c r="F19" s="134">
        <f>ROUND(VALUE(SUBSTITUTE(実質収支比率等に係る経年分析!J$48,"▲","-")),2)</f>
        <v>18.14</v>
      </c>
    </row>
    <row r="20" spans="1:11" x14ac:dyDescent="0.15">
      <c r="A20" s="134" t="s">
        <v>43</v>
      </c>
      <c r="B20" s="134">
        <f>ROUND(VALUE(SUBSTITUTE(実質収支比率等に係る経年分析!F$47,"▲","-")),2)</f>
        <v>10.41</v>
      </c>
      <c r="C20" s="134">
        <f>ROUND(VALUE(SUBSTITUTE(実質収支比率等に係る経年分析!G$47,"▲","-")),2)</f>
        <v>19.21</v>
      </c>
      <c r="D20" s="134">
        <f>ROUND(VALUE(SUBSTITUTE(実質収支比率等に係る経年分析!H$47,"▲","-")),2)</f>
        <v>31.35</v>
      </c>
      <c r="E20" s="134">
        <f>ROUND(VALUE(SUBSTITUTE(実質収支比率等に係る経年分析!I$47,"▲","-")),2)</f>
        <v>46.55</v>
      </c>
      <c r="F20" s="134">
        <f>ROUND(VALUE(SUBSTITUTE(実質収支比率等に係る経年分析!J$47,"▲","-")),2)</f>
        <v>51.26</v>
      </c>
    </row>
    <row r="21" spans="1:11" x14ac:dyDescent="0.15">
      <c r="A21" s="134" t="s">
        <v>44</v>
      </c>
      <c r="B21" s="134">
        <f>IF(ISNUMBER(VALUE(SUBSTITUTE(実質収支比率等に係る経年分析!F$49,"▲","-"))),ROUND(VALUE(SUBSTITUTE(実質収支比率等に係る経年分析!F$49,"▲","-")),2),NA())</f>
        <v>3.61</v>
      </c>
      <c r="C21" s="134">
        <f>IF(ISNUMBER(VALUE(SUBSTITUTE(実質収支比率等に係る経年分析!G$49,"▲","-"))),ROUND(VALUE(SUBSTITUTE(実質収支比率等に係る経年分析!G$49,"▲","-")),2),NA())</f>
        <v>8.11</v>
      </c>
      <c r="D21" s="134">
        <f>IF(ISNUMBER(VALUE(SUBSTITUTE(実質収支比率等に係る経年分析!H$49,"▲","-"))),ROUND(VALUE(SUBSTITUTE(実質収支比率等に係る経年分析!H$49,"▲","-")),2),NA())</f>
        <v>13.84</v>
      </c>
      <c r="E21" s="134">
        <f>IF(ISNUMBER(VALUE(SUBSTITUTE(実質収支比率等に係る経年分析!I$49,"▲","-"))),ROUND(VALUE(SUBSTITUTE(実質収支比率等に係る経年分析!I$49,"▲","-")),2),NA())</f>
        <v>15.31</v>
      </c>
      <c r="F21" s="134">
        <f>IF(ISNUMBER(VALUE(SUBSTITUTE(実質収支比率等に係る経年分析!J$49,"▲","-"))),ROUND(VALUE(SUBSTITUTE(実質収支比率等に係る経年分析!J$49,"▲","-")),2),NA())</f>
        <v>5.85</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1.32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x14ac:dyDescent="0.15">
      <c r="A31" s="135" t="str">
        <f>IF(連結実質赤字比率に係る赤字・黒字の構成分析!C$39="",NA(),連結実質赤字比率に係る赤字・黒字の構成分析!C$39)</f>
        <v>学校給食センター事業特別会計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0.14000000000000001</v>
      </c>
    </row>
    <row r="32" spans="1:11" x14ac:dyDescent="0.15">
      <c r="A32" s="135" t="str">
        <f>IF(連結実質赤字比率に係る赤字・黒字の構成分析!C$38="",NA(),連結実質赤字比率に係る赤字・黒字の構成分析!C$38)</f>
        <v>住宅新築資金等貸付事業特別会計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0.76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1.3</v>
      </c>
    </row>
    <row r="33" spans="1:16" x14ac:dyDescent="0.15">
      <c r="A33" s="135" t="str">
        <f>IF(連結実質赤字比率に係る赤字・黒字の構成分析!C$37="",NA(),連結実質赤字比率に係る赤字・黒字の構成分析!C$37)</f>
        <v>町立緑ヶ丘病院事業特別会計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5.81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5.51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5.69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4.6900000000000004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3.84</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15.42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13.86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16.170000000000002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16.760000000000002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16.71</v>
      </c>
    </row>
    <row r="35" spans="1:16" x14ac:dyDescent="0.15">
      <c r="A35" s="135" t="str">
        <f>IF(連結実質赤字比率に係る赤字・黒字の構成分析!C$35="",NA(),連結実質赤字比率に係る赤字・黒字の構成分析!C$35)</f>
        <v>上水道事業特別会計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15.24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14.96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15.85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17.18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17.97</v>
      </c>
    </row>
    <row r="36" spans="1:16" x14ac:dyDescent="0.15">
      <c r="A36" s="135" t="str">
        <f>IF(連結実質赤字比率に係る赤字・黒字の構成分析!C$34="",NA(),連結実質赤字比率に係る赤字・黒字の構成分析!C$34)</f>
        <v>国民健康保険事業勘定特別会計</v>
      </c>
      <c r="B36" s="135">
        <f>IF(ROUND(VALUE(SUBSTITUTE(連結実質赤字比率に係る赤字・黒字の構成分析!F$34,"▲", "-")), 2) &lt; 0, ABS(ROUND(VALUE(SUBSTITUTE(連結実質赤字比率に係る赤字・黒字の構成分析!F$34,"▲", "-")), 2)), NA())</f>
        <v>8.17</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5.08</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2.86</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4.3899999999999997</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4.1500000000000004</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441</v>
      </c>
      <c r="E42" s="136"/>
      <c r="F42" s="136"/>
      <c r="G42" s="136">
        <f>'実質公債費比率（分子）の構造'!L$52</f>
        <v>434</v>
      </c>
      <c r="H42" s="136"/>
      <c r="I42" s="136"/>
      <c r="J42" s="136">
        <f>'実質公債費比率（分子）の構造'!M$52</f>
        <v>387</v>
      </c>
      <c r="K42" s="136"/>
      <c r="L42" s="136"/>
      <c r="M42" s="136">
        <f>'実質公債費比率（分子）の構造'!N$52</f>
        <v>381</v>
      </c>
      <c r="N42" s="136"/>
      <c r="O42" s="136"/>
      <c r="P42" s="136">
        <f>'実質公債費比率（分子）の構造'!O$52</f>
        <v>395</v>
      </c>
    </row>
    <row r="43" spans="1:16" x14ac:dyDescent="0.15">
      <c r="A43" s="136" t="s">
        <v>52</v>
      </c>
      <c r="B43" s="136">
        <f>'実質公債費比率（分子）の構造'!K$51</f>
        <v>1</v>
      </c>
      <c r="C43" s="136"/>
      <c r="D43" s="136"/>
      <c r="E43" s="136">
        <f>'実質公債費比率（分子）の構造'!L$51</f>
        <v>1</v>
      </c>
      <c r="F43" s="136"/>
      <c r="G43" s="136"/>
      <c r="H43" s="136">
        <f>'実質公債費比率（分子）の構造'!M$51</f>
        <v>1</v>
      </c>
      <c r="I43" s="136"/>
      <c r="J43" s="136"/>
      <c r="K43" s="136">
        <f>'実質公債費比率（分子）の構造'!N$51</f>
        <v>0</v>
      </c>
      <c r="L43" s="136"/>
      <c r="M43" s="136"/>
      <c r="N43" s="136">
        <f>'実質公債費比率（分子）の構造'!O$51</f>
        <v>1</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35</v>
      </c>
      <c r="C45" s="136"/>
      <c r="D45" s="136"/>
      <c r="E45" s="136">
        <f>'実質公債費比率（分子）の構造'!L$49</f>
        <v>38</v>
      </c>
      <c r="F45" s="136"/>
      <c r="G45" s="136"/>
      <c r="H45" s="136">
        <f>'実質公債費比率（分子）の構造'!M$49</f>
        <v>51</v>
      </c>
      <c r="I45" s="136"/>
      <c r="J45" s="136"/>
      <c r="K45" s="136">
        <f>'実質公債費比率（分子）の構造'!N$49</f>
        <v>69</v>
      </c>
      <c r="L45" s="136"/>
      <c r="M45" s="136"/>
      <c r="N45" s="136">
        <f>'実質公債費比率（分子）の構造'!O$49</f>
        <v>68</v>
      </c>
      <c r="O45" s="136"/>
      <c r="P45" s="136"/>
    </row>
    <row r="46" spans="1:16" x14ac:dyDescent="0.15">
      <c r="A46" s="136" t="s">
        <v>55</v>
      </c>
      <c r="B46" s="136" t="str">
        <f>'実質公債費比率（分子）の構造'!K$48</f>
        <v>-</v>
      </c>
      <c r="C46" s="136"/>
      <c r="D46" s="136"/>
      <c r="E46" s="136" t="str">
        <f>'実質公債費比率（分子）の構造'!L$48</f>
        <v>-</v>
      </c>
      <c r="F46" s="136"/>
      <c r="G46" s="136"/>
      <c r="H46" s="136" t="str">
        <f>'実質公債費比率（分子）の構造'!M$48</f>
        <v>-</v>
      </c>
      <c r="I46" s="136"/>
      <c r="J46" s="136"/>
      <c r="K46" s="136">
        <f>'実質公債費比率（分子）の構造'!N$48</f>
        <v>1</v>
      </c>
      <c r="L46" s="136"/>
      <c r="M46" s="136"/>
      <c r="N46" s="136">
        <f>'実質公債費比率（分子）の構造'!O$48</f>
        <v>1</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635</v>
      </c>
      <c r="C49" s="136"/>
      <c r="D49" s="136"/>
      <c r="E49" s="136">
        <f>'実質公債費比率（分子）の構造'!L$45</f>
        <v>627</v>
      </c>
      <c r="F49" s="136"/>
      <c r="G49" s="136"/>
      <c r="H49" s="136">
        <f>'実質公債費比率（分子）の構造'!M$45</f>
        <v>563</v>
      </c>
      <c r="I49" s="136"/>
      <c r="J49" s="136"/>
      <c r="K49" s="136">
        <f>'実質公債費比率（分子）の構造'!N$45</f>
        <v>483</v>
      </c>
      <c r="L49" s="136"/>
      <c r="M49" s="136"/>
      <c r="N49" s="136">
        <f>'実質公債費比率（分子）の構造'!O$45</f>
        <v>476</v>
      </c>
      <c r="O49" s="136"/>
      <c r="P49" s="136"/>
    </row>
    <row r="50" spans="1:16" x14ac:dyDescent="0.15">
      <c r="A50" s="136" t="s">
        <v>59</v>
      </c>
      <c r="B50" s="136" t="e">
        <f>NA()</f>
        <v>#N/A</v>
      </c>
      <c r="C50" s="136">
        <f>IF(ISNUMBER('実質公債費比率（分子）の構造'!K$53),'実質公債費比率（分子）の構造'!K$53,NA())</f>
        <v>230</v>
      </c>
      <c r="D50" s="136" t="e">
        <f>NA()</f>
        <v>#N/A</v>
      </c>
      <c r="E50" s="136" t="e">
        <f>NA()</f>
        <v>#N/A</v>
      </c>
      <c r="F50" s="136">
        <f>IF(ISNUMBER('実質公債費比率（分子）の構造'!L$53),'実質公債費比率（分子）の構造'!L$53,NA())</f>
        <v>232</v>
      </c>
      <c r="G50" s="136" t="e">
        <f>NA()</f>
        <v>#N/A</v>
      </c>
      <c r="H50" s="136" t="e">
        <f>NA()</f>
        <v>#N/A</v>
      </c>
      <c r="I50" s="136">
        <f>IF(ISNUMBER('実質公債費比率（分子）の構造'!M$53),'実質公債費比率（分子）の構造'!M$53,NA())</f>
        <v>228</v>
      </c>
      <c r="J50" s="136" t="e">
        <f>NA()</f>
        <v>#N/A</v>
      </c>
      <c r="K50" s="136" t="e">
        <f>NA()</f>
        <v>#N/A</v>
      </c>
      <c r="L50" s="136">
        <f>IF(ISNUMBER('実質公債費比率（分子）の構造'!N$53),'実質公債費比率（分子）の構造'!N$53,NA())</f>
        <v>172</v>
      </c>
      <c r="M50" s="136" t="e">
        <f>NA()</f>
        <v>#N/A</v>
      </c>
      <c r="N50" s="136" t="e">
        <f>NA()</f>
        <v>#N/A</v>
      </c>
      <c r="O50" s="136">
        <f>IF(ISNUMBER('実質公債費比率（分子）の構造'!O$53),'実質公債費比率（分子）の構造'!O$53,NA())</f>
        <v>151</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3979</v>
      </c>
      <c r="E56" s="135"/>
      <c r="F56" s="135"/>
      <c r="G56" s="135">
        <f>'将来負担比率（分子）の構造'!J$51</f>
        <v>3954</v>
      </c>
      <c r="H56" s="135"/>
      <c r="I56" s="135"/>
      <c r="J56" s="135">
        <f>'将来負担比率（分子）の構造'!K$51</f>
        <v>3886</v>
      </c>
      <c r="K56" s="135"/>
      <c r="L56" s="135"/>
      <c r="M56" s="135">
        <f>'将来負担比率（分子）の構造'!L$51</f>
        <v>3809</v>
      </c>
      <c r="N56" s="135"/>
      <c r="O56" s="135"/>
      <c r="P56" s="135">
        <f>'将来負担比率（分子）の構造'!M$51</f>
        <v>3736</v>
      </c>
    </row>
    <row r="57" spans="1:16" x14ac:dyDescent="0.15">
      <c r="A57" s="135" t="s">
        <v>35</v>
      </c>
      <c r="B57" s="135"/>
      <c r="C57" s="135"/>
      <c r="D57" s="135">
        <f>'将来負担比率（分子）の構造'!I$50</f>
        <v>195</v>
      </c>
      <c r="E57" s="135"/>
      <c r="F57" s="135"/>
      <c r="G57" s="135">
        <f>'将来負担比率（分子）の構造'!J$50</f>
        <v>158</v>
      </c>
      <c r="H57" s="135"/>
      <c r="I57" s="135"/>
      <c r="J57" s="135">
        <f>'将来負担比率（分子）の構造'!K$50</f>
        <v>127</v>
      </c>
      <c r="K57" s="135"/>
      <c r="L57" s="135"/>
      <c r="M57" s="135">
        <f>'将来負担比率（分子）の構造'!L$50</f>
        <v>120</v>
      </c>
      <c r="N57" s="135"/>
      <c r="O57" s="135"/>
      <c r="P57" s="135">
        <f>'将来負担比率（分子）の構造'!M$50</f>
        <v>118</v>
      </c>
    </row>
    <row r="58" spans="1:16" x14ac:dyDescent="0.15">
      <c r="A58" s="135" t="s">
        <v>34</v>
      </c>
      <c r="B58" s="135"/>
      <c r="C58" s="135"/>
      <c r="D58" s="135">
        <f>'将来負担比率（分子）の構造'!I$49</f>
        <v>3017</v>
      </c>
      <c r="E58" s="135"/>
      <c r="F58" s="135"/>
      <c r="G58" s="135">
        <f>'将来負担比率（分子）の構造'!J$49</f>
        <v>3346</v>
      </c>
      <c r="H58" s="135"/>
      <c r="I58" s="135"/>
      <c r="J58" s="135">
        <f>'将来負担比率（分子）の構造'!K$49</f>
        <v>3713</v>
      </c>
      <c r="K58" s="135"/>
      <c r="L58" s="135"/>
      <c r="M58" s="135">
        <f>'将来負担比率（分子）の構造'!L$49</f>
        <v>4194</v>
      </c>
      <c r="N58" s="135"/>
      <c r="O58" s="135"/>
      <c r="P58" s="135">
        <f>'将来負担比率（分子）の構造'!M$49</f>
        <v>4358</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1216</v>
      </c>
      <c r="C62" s="135"/>
      <c r="D62" s="135"/>
      <c r="E62" s="135">
        <f>'将来負担比率（分子）の構造'!J$45</f>
        <v>1249</v>
      </c>
      <c r="F62" s="135"/>
      <c r="G62" s="135"/>
      <c r="H62" s="135">
        <f>'将来負担比率（分子）の構造'!K$45</f>
        <v>1214</v>
      </c>
      <c r="I62" s="135"/>
      <c r="J62" s="135"/>
      <c r="K62" s="135">
        <f>'将来負担比率（分子）の構造'!L$45</f>
        <v>1193</v>
      </c>
      <c r="L62" s="135"/>
      <c r="M62" s="135"/>
      <c r="N62" s="135">
        <f>'将来負担比率（分子）の構造'!M$45</f>
        <v>1196</v>
      </c>
      <c r="O62" s="135"/>
      <c r="P62" s="135"/>
    </row>
    <row r="63" spans="1:16" x14ac:dyDescent="0.15">
      <c r="A63" s="135" t="s">
        <v>28</v>
      </c>
      <c r="B63" s="135">
        <f>'将来負担比率（分子）の構造'!I$44</f>
        <v>485</v>
      </c>
      <c r="C63" s="135"/>
      <c r="D63" s="135"/>
      <c r="E63" s="135">
        <f>'将来負担比率（分子）の構造'!J$44</f>
        <v>453</v>
      </c>
      <c r="F63" s="135"/>
      <c r="G63" s="135"/>
      <c r="H63" s="135">
        <f>'将来負担比率（分子）の構造'!K$44</f>
        <v>408</v>
      </c>
      <c r="I63" s="135"/>
      <c r="J63" s="135"/>
      <c r="K63" s="135">
        <f>'将来負担比率（分子）の構造'!L$44</f>
        <v>349</v>
      </c>
      <c r="L63" s="135"/>
      <c r="M63" s="135"/>
      <c r="N63" s="135">
        <f>'将来負担比率（分子）の構造'!M$44</f>
        <v>323</v>
      </c>
      <c r="O63" s="135"/>
      <c r="P63" s="135"/>
    </row>
    <row r="64" spans="1:16" x14ac:dyDescent="0.15">
      <c r="A64" s="135" t="s">
        <v>27</v>
      </c>
      <c r="B64" s="135" t="str">
        <f>'将来負担比率（分子）の構造'!I$43</f>
        <v>-</v>
      </c>
      <c r="C64" s="135"/>
      <c r="D64" s="135"/>
      <c r="E64" s="135" t="str">
        <f>'将来負担比率（分子）の構造'!J$43</f>
        <v>-</v>
      </c>
      <c r="F64" s="135"/>
      <c r="G64" s="135"/>
      <c r="H64" s="135">
        <f>'将来負担比率（分子）の構造'!K$43</f>
        <v>3</v>
      </c>
      <c r="I64" s="135"/>
      <c r="J64" s="135"/>
      <c r="K64" s="135">
        <f>'将来負担比率（分子）の構造'!L$43</f>
        <v>3</v>
      </c>
      <c r="L64" s="135"/>
      <c r="M64" s="135"/>
      <c r="N64" s="135">
        <f>'将来負担比率（分子）の構造'!M$43</f>
        <v>22</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5065</v>
      </c>
      <c r="C66" s="135"/>
      <c r="D66" s="135"/>
      <c r="E66" s="135">
        <f>'将来負担比率（分子）の構造'!J$41</f>
        <v>5262</v>
      </c>
      <c r="F66" s="135"/>
      <c r="G66" s="135"/>
      <c r="H66" s="135">
        <f>'将来負担比率（分子）の構造'!K$41</f>
        <v>5028</v>
      </c>
      <c r="I66" s="135"/>
      <c r="J66" s="135"/>
      <c r="K66" s="135">
        <f>'将来負担比率（分子）の構造'!L$41</f>
        <v>4865</v>
      </c>
      <c r="L66" s="135"/>
      <c r="M66" s="135"/>
      <c r="N66" s="135">
        <f>'将来負担比率（分子）の構造'!M$41</f>
        <v>4798</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207</v>
      </c>
      <c r="C5" s="578"/>
      <c r="D5" s="578"/>
      <c r="E5" s="578"/>
      <c r="F5" s="578"/>
      <c r="G5" s="578"/>
      <c r="H5" s="578"/>
      <c r="I5" s="578"/>
      <c r="J5" s="578"/>
      <c r="K5" s="578"/>
      <c r="L5" s="578"/>
      <c r="M5" s="578"/>
      <c r="N5" s="578"/>
      <c r="O5" s="578"/>
      <c r="P5" s="578"/>
      <c r="Q5" s="579"/>
      <c r="R5" s="580">
        <v>502232</v>
      </c>
      <c r="S5" s="581"/>
      <c r="T5" s="581"/>
      <c r="U5" s="581"/>
      <c r="V5" s="581"/>
      <c r="W5" s="581"/>
      <c r="X5" s="581"/>
      <c r="Y5" s="582"/>
      <c r="Z5" s="583">
        <v>10.1</v>
      </c>
      <c r="AA5" s="583"/>
      <c r="AB5" s="583"/>
      <c r="AC5" s="583"/>
      <c r="AD5" s="584">
        <v>502232</v>
      </c>
      <c r="AE5" s="584"/>
      <c r="AF5" s="584"/>
      <c r="AG5" s="584"/>
      <c r="AH5" s="584"/>
      <c r="AI5" s="584"/>
      <c r="AJ5" s="584"/>
      <c r="AK5" s="584"/>
      <c r="AL5" s="585">
        <v>20.100000000000001</v>
      </c>
      <c r="AM5" s="586"/>
      <c r="AN5" s="586"/>
      <c r="AO5" s="587"/>
      <c r="AP5" s="577" t="s">
        <v>208</v>
      </c>
      <c r="AQ5" s="578"/>
      <c r="AR5" s="578"/>
      <c r="AS5" s="578"/>
      <c r="AT5" s="578"/>
      <c r="AU5" s="578"/>
      <c r="AV5" s="578"/>
      <c r="AW5" s="578"/>
      <c r="AX5" s="578"/>
      <c r="AY5" s="578"/>
      <c r="AZ5" s="578"/>
      <c r="BA5" s="578"/>
      <c r="BB5" s="578"/>
      <c r="BC5" s="578"/>
      <c r="BD5" s="578"/>
      <c r="BE5" s="578"/>
      <c r="BF5" s="579"/>
      <c r="BG5" s="591">
        <v>502232</v>
      </c>
      <c r="BH5" s="592"/>
      <c r="BI5" s="592"/>
      <c r="BJ5" s="592"/>
      <c r="BK5" s="592"/>
      <c r="BL5" s="592"/>
      <c r="BM5" s="592"/>
      <c r="BN5" s="593"/>
      <c r="BO5" s="594">
        <v>100</v>
      </c>
      <c r="BP5" s="594"/>
      <c r="BQ5" s="594"/>
      <c r="BR5" s="594"/>
      <c r="BS5" s="595" t="s">
        <v>209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201</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x14ac:dyDescent="0.15">
      <c r="B6" s="588" t="s">
        <v>213</v>
      </c>
      <c r="C6" s="589"/>
      <c r="D6" s="589"/>
      <c r="E6" s="589"/>
      <c r="F6" s="589"/>
      <c r="G6" s="589"/>
      <c r="H6" s="589"/>
      <c r="I6" s="589"/>
      <c r="J6" s="589"/>
      <c r="K6" s="589"/>
      <c r="L6" s="589"/>
      <c r="M6" s="589"/>
      <c r="N6" s="589"/>
      <c r="O6" s="589"/>
      <c r="P6" s="589"/>
      <c r="Q6" s="590"/>
      <c r="R6" s="591">
        <v>33633</v>
      </c>
      <c r="S6" s="592"/>
      <c r="T6" s="592"/>
      <c r="U6" s="592"/>
      <c r="V6" s="592"/>
      <c r="W6" s="592"/>
      <c r="X6" s="592"/>
      <c r="Y6" s="593"/>
      <c r="Z6" s="594">
        <v>0.7</v>
      </c>
      <c r="AA6" s="594"/>
      <c r="AB6" s="594"/>
      <c r="AC6" s="594"/>
      <c r="AD6" s="595">
        <v>33633</v>
      </c>
      <c r="AE6" s="595"/>
      <c r="AF6" s="595"/>
      <c r="AG6" s="595"/>
      <c r="AH6" s="595"/>
      <c r="AI6" s="595"/>
      <c r="AJ6" s="595"/>
      <c r="AK6" s="595"/>
      <c r="AL6" s="596">
        <v>1.3</v>
      </c>
      <c r="AM6" s="597"/>
      <c r="AN6" s="597"/>
      <c r="AO6" s="598"/>
      <c r="AP6" s="588" t="s">
        <v>214</v>
      </c>
      <c r="AQ6" s="589"/>
      <c r="AR6" s="589"/>
      <c r="AS6" s="589"/>
      <c r="AT6" s="589"/>
      <c r="AU6" s="589"/>
      <c r="AV6" s="589"/>
      <c r="AW6" s="589"/>
      <c r="AX6" s="589"/>
      <c r="AY6" s="589"/>
      <c r="AZ6" s="589"/>
      <c r="BA6" s="589"/>
      <c r="BB6" s="589"/>
      <c r="BC6" s="589"/>
      <c r="BD6" s="589"/>
      <c r="BE6" s="589"/>
      <c r="BF6" s="590"/>
      <c r="BG6" s="591">
        <v>502232</v>
      </c>
      <c r="BH6" s="592"/>
      <c r="BI6" s="592"/>
      <c r="BJ6" s="592"/>
      <c r="BK6" s="592"/>
      <c r="BL6" s="592"/>
      <c r="BM6" s="592"/>
      <c r="BN6" s="593"/>
      <c r="BO6" s="594">
        <v>100</v>
      </c>
      <c r="BP6" s="594"/>
      <c r="BQ6" s="594"/>
      <c r="BR6" s="594"/>
      <c r="BS6" s="595" t="s">
        <v>209</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78758</v>
      </c>
      <c r="CS6" s="592"/>
      <c r="CT6" s="592"/>
      <c r="CU6" s="592"/>
      <c r="CV6" s="592"/>
      <c r="CW6" s="592"/>
      <c r="CX6" s="592"/>
      <c r="CY6" s="593"/>
      <c r="CZ6" s="594">
        <v>1.8</v>
      </c>
      <c r="DA6" s="594"/>
      <c r="DB6" s="594"/>
      <c r="DC6" s="594"/>
      <c r="DD6" s="600" t="s">
        <v>209</v>
      </c>
      <c r="DE6" s="592"/>
      <c r="DF6" s="592"/>
      <c r="DG6" s="592"/>
      <c r="DH6" s="592"/>
      <c r="DI6" s="592"/>
      <c r="DJ6" s="592"/>
      <c r="DK6" s="592"/>
      <c r="DL6" s="592"/>
      <c r="DM6" s="592"/>
      <c r="DN6" s="592"/>
      <c r="DO6" s="592"/>
      <c r="DP6" s="593"/>
      <c r="DQ6" s="600">
        <v>78698</v>
      </c>
      <c r="DR6" s="592"/>
      <c r="DS6" s="592"/>
      <c r="DT6" s="592"/>
      <c r="DU6" s="592"/>
      <c r="DV6" s="592"/>
      <c r="DW6" s="592"/>
      <c r="DX6" s="592"/>
      <c r="DY6" s="592"/>
      <c r="DZ6" s="592"/>
      <c r="EA6" s="592"/>
      <c r="EB6" s="592"/>
      <c r="EC6" s="601"/>
    </row>
    <row r="7" spans="2:143" ht="11.25" customHeight="1" x14ac:dyDescent="0.15">
      <c r="B7" s="588" t="s">
        <v>216</v>
      </c>
      <c r="C7" s="589"/>
      <c r="D7" s="589"/>
      <c r="E7" s="589"/>
      <c r="F7" s="589"/>
      <c r="G7" s="589"/>
      <c r="H7" s="589"/>
      <c r="I7" s="589"/>
      <c r="J7" s="589"/>
      <c r="K7" s="589"/>
      <c r="L7" s="589"/>
      <c r="M7" s="589"/>
      <c r="N7" s="589"/>
      <c r="O7" s="589"/>
      <c r="P7" s="589"/>
      <c r="Q7" s="590"/>
      <c r="R7" s="591">
        <v>1469</v>
      </c>
      <c r="S7" s="592"/>
      <c r="T7" s="592"/>
      <c r="U7" s="592"/>
      <c r="V7" s="592"/>
      <c r="W7" s="592"/>
      <c r="X7" s="592"/>
      <c r="Y7" s="593"/>
      <c r="Z7" s="594">
        <v>0</v>
      </c>
      <c r="AA7" s="594"/>
      <c r="AB7" s="594"/>
      <c r="AC7" s="594"/>
      <c r="AD7" s="595">
        <v>1469</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252646</v>
      </c>
      <c r="BH7" s="592"/>
      <c r="BI7" s="592"/>
      <c r="BJ7" s="592"/>
      <c r="BK7" s="592"/>
      <c r="BL7" s="592"/>
      <c r="BM7" s="592"/>
      <c r="BN7" s="593"/>
      <c r="BO7" s="594">
        <v>50.3</v>
      </c>
      <c r="BP7" s="594"/>
      <c r="BQ7" s="594"/>
      <c r="BR7" s="594"/>
      <c r="BS7" s="595" t="s">
        <v>209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612228</v>
      </c>
      <c r="CS7" s="592"/>
      <c r="CT7" s="592"/>
      <c r="CU7" s="592"/>
      <c r="CV7" s="592"/>
      <c r="CW7" s="592"/>
      <c r="CX7" s="592"/>
      <c r="CY7" s="593"/>
      <c r="CZ7" s="594">
        <v>13.7</v>
      </c>
      <c r="DA7" s="594"/>
      <c r="DB7" s="594"/>
      <c r="DC7" s="594"/>
      <c r="DD7" s="600">
        <v>8980</v>
      </c>
      <c r="DE7" s="592"/>
      <c r="DF7" s="592"/>
      <c r="DG7" s="592"/>
      <c r="DH7" s="592"/>
      <c r="DI7" s="592"/>
      <c r="DJ7" s="592"/>
      <c r="DK7" s="592"/>
      <c r="DL7" s="592"/>
      <c r="DM7" s="592"/>
      <c r="DN7" s="592"/>
      <c r="DO7" s="592"/>
      <c r="DP7" s="593"/>
      <c r="DQ7" s="600">
        <v>540446</v>
      </c>
      <c r="DR7" s="592"/>
      <c r="DS7" s="592"/>
      <c r="DT7" s="592"/>
      <c r="DU7" s="592"/>
      <c r="DV7" s="592"/>
      <c r="DW7" s="592"/>
      <c r="DX7" s="592"/>
      <c r="DY7" s="592"/>
      <c r="DZ7" s="592"/>
      <c r="EA7" s="592"/>
      <c r="EB7" s="592"/>
      <c r="EC7" s="601"/>
    </row>
    <row r="8" spans="2:143" ht="11.25" customHeight="1" x14ac:dyDescent="0.15">
      <c r="B8" s="588" t="s">
        <v>219</v>
      </c>
      <c r="C8" s="589"/>
      <c r="D8" s="589"/>
      <c r="E8" s="589"/>
      <c r="F8" s="589"/>
      <c r="G8" s="589"/>
      <c r="H8" s="589"/>
      <c r="I8" s="589"/>
      <c r="J8" s="589"/>
      <c r="K8" s="589"/>
      <c r="L8" s="589"/>
      <c r="M8" s="589"/>
      <c r="N8" s="589"/>
      <c r="O8" s="589"/>
      <c r="P8" s="589"/>
      <c r="Q8" s="590"/>
      <c r="R8" s="591">
        <v>2453</v>
      </c>
      <c r="S8" s="592"/>
      <c r="T8" s="592"/>
      <c r="U8" s="592"/>
      <c r="V8" s="592"/>
      <c r="W8" s="592"/>
      <c r="X8" s="592"/>
      <c r="Y8" s="593"/>
      <c r="Z8" s="594">
        <v>0</v>
      </c>
      <c r="AA8" s="594"/>
      <c r="AB8" s="594"/>
      <c r="AC8" s="594"/>
      <c r="AD8" s="595">
        <v>2453</v>
      </c>
      <c r="AE8" s="595"/>
      <c r="AF8" s="595"/>
      <c r="AG8" s="595"/>
      <c r="AH8" s="595"/>
      <c r="AI8" s="595"/>
      <c r="AJ8" s="595"/>
      <c r="AK8" s="595"/>
      <c r="AL8" s="596">
        <v>0.1</v>
      </c>
      <c r="AM8" s="597"/>
      <c r="AN8" s="597"/>
      <c r="AO8" s="598"/>
      <c r="AP8" s="588" t="s">
        <v>220</v>
      </c>
      <c r="AQ8" s="589"/>
      <c r="AR8" s="589"/>
      <c r="AS8" s="589"/>
      <c r="AT8" s="589"/>
      <c r="AU8" s="589"/>
      <c r="AV8" s="589"/>
      <c r="AW8" s="589"/>
      <c r="AX8" s="589"/>
      <c r="AY8" s="589"/>
      <c r="AZ8" s="589"/>
      <c r="BA8" s="589"/>
      <c r="BB8" s="589"/>
      <c r="BC8" s="589"/>
      <c r="BD8" s="589"/>
      <c r="BE8" s="589"/>
      <c r="BF8" s="590"/>
      <c r="BG8" s="591">
        <v>10408</v>
      </c>
      <c r="BH8" s="592"/>
      <c r="BI8" s="592"/>
      <c r="BJ8" s="592"/>
      <c r="BK8" s="592"/>
      <c r="BL8" s="592"/>
      <c r="BM8" s="592"/>
      <c r="BN8" s="593"/>
      <c r="BO8" s="594">
        <v>2.1</v>
      </c>
      <c r="BP8" s="594"/>
      <c r="BQ8" s="594"/>
      <c r="BR8" s="594"/>
      <c r="BS8" s="600" t="s">
        <v>111</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1751951</v>
      </c>
      <c r="CS8" s="592"/>
      <c r="CT8" s="592"/>
      <c r="CU8" s="592"/>
      <c r="CV8" s="592"/>
      <c r="CW8" s="592"/>
      <c r="CX8" s="592"/>
      <c r="CY8" s="593"/>
      <c r="CZ8" s="594">
        <v>39.200000000000003</v>
      </c>
      <c r="DA8" s="594"/>
      <c r="DB8" s="594"/>
      <c r="DC8" s="594"/>
      <c r="DD8" s="600">
        <v>141413</v>
      </c>
      <c r="DE8" s="592"/>
      <c r="DF8" s="592"/>
      <c r="DG8" s="592"/>
      <c r="DH8" s="592"/>
      <c r="DI8" s="592"/>
      <c r="DJ8" s="592"/>
      <c r="DK8" s="592"/>
      <c r="DL8" s="592"/>
      <c r="DM8" s="592"/>
      <c r="DN8" s="592"/>
      <c r="DO8" s="592"/>
      <c r="DP8" s="593"/>
      <c r="DQ8" s="600">
        <v>956512</v>
      </c>
      <c r="DR8" s="592"/>
      <c r="DS8" s="592"/>
      <c r="DT8" s="592"/>
      <c r="DU8" s="592"/>
      <c r="DV8" s="592"/>
      <c r="DW8" s="592"/>
      <c r="DX8" s="592"/>
      <c r="DY8" s="592"/>
      <c r="DZ8" s="592"/>
      <c r="EA8" s="592"/>
      <c r="EB8" s="592"/>
      <c r="EC8" s="601"/>
    </row>
    <row r="9" spans="2:143" ht="11.25" customHeight="1" x14ac:dyDescent="0.15">
      <c r="B9" s="588" t="s">
        <v>222</v>
      </c>
      <c r="C9" s="589"/>
      <c r="D9" s="589"/>
      <c r="E9" s="589"/>
      <c r="F9" s="589"/>
      <c r="G9" s="589"/>
      <c r="H9" s="589"/>
      <c r="I9" s="589"/>
      <c r="J9" s="589"/>
      <c r="K9" s="589"/>
      <c r="L9" s="589"/>
      <c r="M9" s="589"/>
      <c r="N9" s="589"/>
      <c r="O9" s="589"/>
      <c r="P9" s="589"/>
      <c r="Q9" s="590"/>
      <c r="R9" s="591">
        <v>3704</v>
      </c>
      <c r="S9" s="592"/>
      <c r="T9" s="592"/>
      <c r="U9" s="592"/>
      <c r="V9" s="592"/>
      <c r="W9" s="592"/>
      <c r="X9" s="592"/>
      <c r="Y9" s="593"/>
      <c r="Z9" s="594">
        <v>0.1</v>
      </c>
      <c r="AA9" s="594"/>
      <c r="AB9" s="594"/>
      <c r="AC9" s="594"/>
      <c r="AD9" s="595">
        <v>3704</v>
      </c>
      <c r="AE9" s="595"/>
      <c r="AF9" s="595"/>
      <c r="AG9" s="595"/>
      <c r="AH9" s="595"/>
      <c r="AI9" s="595"/>
      <c r="AJ9" s="595"/>
      <c r="AK9" s="595"/>
      <c r="AL9" s="596">
        <v>0.1</v>
      </c>
      <c r="AM9" s="597"/>
      <c r="AN9" s="597"/>
      <c r="AO9" s="598"/>
      <c r="AP9" s="588" t="s">
        <v>223</v>
      </c>
      <c r="AQ9" s="589"/>
      <c r="AR9" s="589"/>
      <c r="AS9" s="589"/>
      <c r="AT9" s="589"/>
      <c r="AU9" s="589"/>
      <c r="AV9" s="589"/>
      <c r="AW9" s="589"/>
      <c r="AX9" s="589"/>
      <c r="AY9" s="589"/>
      <c r="AZ9" s="589"/>
      <c r="BA9" s="589"/>
      <c r="BB9" s="589"/>
      <c r="BC9" s="589"/>
      <c r="BD9" s="589"/>
      <c r="BE9" s="589"/>
      <c r="BF9" s="590"/>
      <c r="BG9" s="591">
        <v>230055</v>
      </c>
      <c r="BH9" s="592"/>
      <c r="BI9" s="592"/>
      <c r="BJ9" s="592"/>
      <c r="BK9" s="592"/>
      <c r="BL9" s="592"/>
      <c r="BM9" s="592"/>
      <c r="BN9" s="593"/>
      <c r="BO9" s="594">
        <v>45.8</v>
      </c>
      <c r="BP9" s="594"/>
      <c r="BQ9" s="594"/>
      <c r="BR9" s="594"/>
      <c r="BS9" s="600" t="s">
        <v>111</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523429</v>
      </c>
      <c r="CS9" s="592"/>
      <c r="CT9" s="592"/>
      <c r="CU9" s="592"/>
      <c r="CV9" s="592"/>
      <c r="CW9" s="592"/>
      <c r="CX9" s="592"/>
      <c r="CY9" s="593"/>
      <c r="CZ9" s="594">
        <v>11.7</v>
      </c>
      <c r="DA9" s="594"/>
      <c r="DB9" s="594"/>
      <c r="DC9" s="594"/>
      <c r="DD9" s="600">
        <v>7936</v>
      </c>
      <c r="DE9" s="592"/>
      <c r="DF9" s="592"/>
      <c r="DG9" s="592"/>
      <c r="DH9" s="592"/>
      <c r="DI9" s="592"/>
      <c r="DJ9" s="592"/>
      <c r="DK9" s="592"/>
      <c r="DL9" s="592"/>
      <c r="DM9" s="592"/>
      <c r="DN9" s="592"/>
      <c r="DO9" s="592"/>
      <c r="DP9" s="593"/>
      <c r="DQ9" s="600">
        <v>449842</v>
      </c>
      <c r="DR9" s="592"/>
      <c r="DS9" s="592"/>
      <c r="DT9" s="592"/>
      <c r="DU9" s="592"/>
      <c r="DV9" s="592"/>
      <c r="DW9" s="592"/>
      <c r="DX9" s="592"/>
      <c r="DY9" s="592"/>
      <c r="DZ9" s="592"/>
      <c r="EA9" s="592"/>
      <c r="EB9" s="592"/>
      <c r="EC9" s="601"/>
    </row>
    <row r="10" spans="2:143" ht="11.25" customHeight="1" x14ac:dyDescent="0.15">
      <c r="B10" s="588" t="s">
        <v>225</v>
      </c>
      <c r="C10" s="589"/>
      <c r="D10" s="589"/>
      <c r="E10" s="589"/>
      <c r="F10" s="589"/>
      <c r="G10" s="589"/>
      <c r="H10" s="589"/>
      <c r="I10" s="589"/>
      <c r="J10" s="589"/>
      <c r="K10" s="589"/>
      <c r="L10" s="589"/>
      <c r="M10" s="589"/>
      <c r="N10" s="589"/>
      <c r="O10" s="589"/>
      <c r="P10" s="589"/>
      <c r="Q10" s="590"/>
      <c r="R10" s="591">
        <v>60910</v>
      </c>
      <c r="S10" s="592"/>
      <c r="T10" s="592"/>
      <c r="U10" s="592"/>
      <c r="V10" s="592"/>
      <c r="W10" s="592"/>
      <c r="X10" s="592"/>
      <c r="Y10" s="593"/>
      <c r="Z10" s="594">
        <v>1.2</v>
      </c>
      <c r="AA10" s="594"/>
      <c r="AB10" s="594"/>
      <c r="AC10" s="594"/>
      <c r="AD10" s="595">
        <v>60910</v>
      </c>
      <c r="AE10" s="595"/>
      <c r="AF10" s="595"/>
      <c r="AG10" s="595"/>
      <c r="AH10" s="595"/>
      <c r="AI10" s="595"/>
      <c r="AJ10" s="595"/>
      <c r="AK10" s="595"/>
      <c r="AL10" s="596">
        <v>2.4</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7257</v>
      </c>
      <c r="BH10" s="592"/>
      <c r="BI10" s="592"/>
      <c r="BJ10" s="592"/>
      <c r="BK10" s="592"/>
      <c r="BL10" s="592"/>
      <c r="BM10" s="592"/>
      <c r="BN10" s="593"/>
      <c r="BO10" s="594">
        <v>1.4</v>
      </c>
      <c r="BP10" s="594"/>
      <c r="BQ10" s="594"/>
      <c r="BR10" s="594"/>
      <c r="BS10" s="600" t="s">
        <v>111</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24005</v>
      </c>
      <c r="CS10" s="592"/>
      <c r="CT10" s="592"/>
      <c r="CU10" s="592"/>
      <c r="CV10" s="592"/>
      <c r="CW10" s="592"/>
      <c r="CX10" s="592"/>
      <c r="CY10" s="593"/>
      <c r="CZ10" s="594">
        <v>0.5</v>
      </c>
      <c r="DA10" s="594"/>
      <c r="DB10" s="594"/>
      <c r="DC10" s="594"/>
      <c r="DD10" s="600" t="s">
        <v>111</v>
      </c>
      <c r="DE10" s="592"/>
      <c r="DF10" s="592"/>
      <c r="DG10" s="592"/>
      <c r="DH10" s="592"/>
      <c r="DI10" s="592"/>
      <c r="DJ10" s="592"/>
      <c r="DK10" s="592"/>
      <c r="DL10" s="592"/>
      <c r="DM10" s="592"/>
      <c r="DN10" s="592"/>
      <c r="DO10" s="592"/>
      <c r="DP10" s="593"/>
      <c r="DQ10" s="600">
        <v>2616</v>
      </c>
      <c r="DR10" s="592"/>
      <c r="DS10" s="592"/>
      <c r="DT10" s="592"/>
      <c r="DU10" s="592"/>
      <c r="DV10" s="592"/>
      <c r="DW10" s="592"/>
      <c r="DX10" s="592"/>
      <c r="DY10" s="592"/>
      <c r="DZ10" s="592"/>
      <c r="EA10" s="592"/>
      <c r="EB10" s="592"/>
      <c r="EC10" s="601"/>
    </row>
    <row r="11" spans="2:143" ht="11.25" customHeight="1" x14ac:dyDescent="0.15">
      <c r="B11" s="588" t="s">
        <v>228</v>
      </c>
      <c r="C11" s="589"/>
      <c r="D11" s="589"/>
      <c r="E11" s="589"/>
      <c r="F11" s="589"/>
      <c r="G11" s="589"/>
      <c r="H11" s="589"/>
      <c r="I11" s="589"/>
      <c r="J11" s="589"/>
      <c r="K11" s="589"/>
      <c r="L11" s="589"/>
      <c r="M11" s="589"/>
      <c r="N11" s="589"/>
      <c r="O11" s="589"/>
      <c r="P11" s="589"/>
      <c r="Q11" s="590"/>
      <c r="R11" s="591" t="s">
        <v>111</v>
      </c>
      <c r="S11" s="592"/>
      <c r="T11" s="592"/>
      <c r="U11" s="592"/>
      <c r="V11" s="592"/>
      <c r="W11" s="592"/>
      <c r="X11" s="592"/>
      <c r="Y11" s="593"/>
      <c r="Z11" s="594" t="s">
        <v>111</v>
      </c>
      <c r="AA11" s="594"/>
      <c r="AB11" s="594"/>
      <c r="AC11" s="594"/>
      <c r="AD11" s="595" t="s">
        <v>111</v>
      </c>
      <c r="AE11" s="595"/>
      <c r="AF11" s="595"/>
      <c r="AG11" s="595"/>
      <c r="AH11" s="595"/>
      <c r="AI11" s="595"/>
      <c r="AJ11" s="595"/>
      <c r="AK11" s="595"/>
      <c r="AL11" s="596" t="s">
        <v>111</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4926</v>
      </c>
      <c r="BH11" s="592"/>
      <c r="BI11" s="592"/>
      <c r="BJ11" s="592"/>
      <c r="BK11" s="592"/>
      <c r="BL11" s="592"/>
      <c r="BM11" s="592"/>
      <c r="BN11" s="593"/>
      <c r="BO11" s="594">
        <v>1</v>
      </c>
      <c r="BP11" s="594"/>
      <c r="BQ11" s="594"/>
      <c r="BR11" s="594"/>
      <c r="BS11" s="600" t="s">
        <v>111</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141533</v>
      </c>
      <c r="CS11" s="592"/>
      <c r="CT11" s="592"/>
      <c r="CU11" s="592"/>
      <c r="CV11" s="592"/>
      <c r="CW11" s="592"/>
      <c r="CX11" s="592"/>
      <c r="CY11" s="593"/>
      <c r="CZ11" s="594">
        <v>3.2</v>
      </c>
      <c r="DA11" s="594"/>
      <c r="DB11" s="594"/>
      <c r="DC11" s="594"/>
      <c r="DD11" s="600">
        <v>23502</v>
      </c>
      <c r="DE11" s="592"/>
      <c r="DF11" s="592"/>
      <c r="DG11" s="592"/>
      <c r="DH11" s="592"/>
      <c r="DI11" s="592"/>
      <c r="DJ11" s="592"/>
      <c r="DK11" s="592"/>
      <c r="DL11" s="592"/>
      <c r="DM11" s="592"/>
      <c r="DN11" s="592"/>
      <c r="DO11" s="592"/>
      <c r="DP11" s="593"/>
      <c r="DQ11" s="600">
        <v>93106</v>
      </c>
      <c r="DR11" s="592"/>
      <c r="DS11" s="592"/>
      <c r="DT11" s="592"/>
      <c r="DU11" s="592"/>
      <c r="DV11" s="592"/>
      <c r="DW11" s="592"/>
      <c r="DX11" s="592"/>
      <c r="DY11" s="592"/>
      <c r="DZ11" s="592"/>
      <c r="EA11" s="592"/>
      <c r="EB11" s="592"/>
      <c r="EC11" s="601"/>
    </row>
    <row r="12" spans="2:143" ht="11.25" customHeight="1" x14ac:dyDescent="0.15">
      <c r="B12" s="588" t="s">
        <v>231</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195510</v>
      </c>
      <c r="BH12" s="592"/>
      <c r="BI12" s="592"/>
      <c r="BJ12" s="592"/>
      <c r="BK12" s="592"/>
      <c r="BL12" s="592"/>
      <c r="BM12" s="592"/>
      <c r="BN12" s="593"/>
      <c r="BO12" s="594">
        <v>38.9</v>
      </c>
      <c r="BP12" s="594"/>
      <c r="BQ12" s="594"/>
      <c r="BR12" s="594"/>
      <c r="BS12" s="600" t="s">
        <v>111</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16270</v>
      </c>
      <c r="CS12" s="592"/>
      <c r="CT12" s="592"/>
      <c r="CU12" s="592"/>
      <c r="CV12" s="592"/>
      <c r="CW12" s="592"/>
      <c r="CX12" s="592"/>
      <c r="CY12" s="593"/>
      <c r="CZ12" s="594">
        <v>0.4</v>
      </c>
      <c r="DA12" s="594"/>
      <c r="DB12" s="594"/>
      <c r="DC12" s="594"/>
      <c r="DD12" s="600">
        <v>1338</v>
      </c>
      <c r="DE12" s="592"/>
      <c r="DF12" s="592"/>
      <c r="DG12" s="592"/>
      <c r="DH12" s="592"/>
      <c r="DI12" s="592"/>
      <c r="DJ12" s="592"/>
      <c r="DK12" s="592"/>
      <c r="DL12" s="592"/>
      <c r="DM12" s="592"/>
      <c r="DN12" s="592"/>
      <c r="DO12" s="592"/>
      <c r="DP12" s="593"/>
      <c r="DQ12" s="600">
        <v>15898</v>
      </c>
      <c r="DR12" s="592"/>
      <c r="DS12" s="592"/>
      <c r="DT12" s="592"/>
      <c r="DU12" s="592"/>
      <c r="DV12" s="592"/>
      <c r="DW12" s="592"/>
      <c r="DX12" s="592"/>
      <c r="DY12" s="592"/>
      <c r="DZ12" s="592"/>
      <c r="EA12" s="592"/>
      <c r="EB12" s="592"/>
      <c r="EC12" s="601"/>
    </row>
    <row r="13" spans="2:143" ht="11.25" customHeight="1" x14ac:dyDescent="0.15">
      <c r="B13" s="588" t="s">
        <v>234</v>
      </c>
      <c r="C13" s="589"/>
      <c r="D13" s="589"/>
      <c r="E13" s="589"/>
      <c r="F13" s="589"/>
      <c r="G13" s="589"/>
      <c r="H13" s="589"/>
      <c r="I13" s="589"/>
      <c r="J13" s="589"/>
      <c r="K13" s="589"/>
      <c r="L13" s="589"/>
      <c r="M13" s="589"/>
      <c r="N13" s="589"/>
      <c r="O13" s="589"/>
      <c r="P13" s="589"/>
      <c r="Q13" s="590"/>
      <c r="R13" s="591">
        <v>11357</v>
      </c>
      <c r="S13" s="592"/>
      <c r="T13" s="592"/>
      <c r="U13" s="592"/>
      <c r="V13" s="592"/>
      <c r="W13" s="592"/>
      <c r="X13" s="592"/>
      <c r="Y13" s="593"/>
      <c r="Z13" s="594">
        <v>0.2</v>
      </c>
      <c r="AA13" s="594"/>
      <c r="AB13" s="594"/>
      <c r="AC13" s="594"/>
      <c r="AD13" s="595">
        <v>11357</v>
      </c>
      <c r="AE13" s="595"/>
      <c r="AF13" s="595"/>
      <c r="AG13" s="595"/>
      <c r="AH13" s="595"/>
      <c r="AI13" s="595"/>
      <c r="AJ13" s="595"/>
      <c r="AK13" s="595"/>
      <c r="AL13" s="596">
        <v>0.5</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190774</v>
      </c>
      <c r="BH13" s="592"/>
      <c r="BI13" s="592"/>
      <c r="BJ13" s="592"/>
      <c r="BK13" s="592"/>
      <c r="BL13" s="592"/>
      <c r="BM13" s="592"/>
      <c r="BN13" s="593"/>
      <c r="BO13" s="594">
        <v>38</v>
      </c>
      <c r="BP13" s="594"/>
      <c r="BQ13" s="594"/>
      <c r="BR13" s="594"/>
      <c r="BS13" s="600" t="s">
        <v>111</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340939</v>
      </c>
      <c r="CS13" s="592"/>
      <c r="CT13" s="592"/>
      <c r="CU13" s="592"/>
      <c r="CV13" s="592"/>
      <c r="CW13" s="592"/>
      <c r="CX13" s="592"/>
      <c r="CY13" s="593"/>
      <c r="CZ13" s="594">
        <v>7.6</v>
      </c>
      <c r="DA13" s="594"/>
      <c r="DB13" s="594"/>
      <c r="DC13" s="594"/>
      <c r="DD13" s="600">
        <v>197385</v>
      </c>
      <c r="DE13" s="592"/>
      <c r="DF13" s="592"/>
      <c r="DG13" s="592"/>
      <c r="DH13" s="592"/>
      <c r="DI13" s="592"/>
      <c r="DJ13" s="592"/>
      <c r="DK13" s="592"/>
      <c r="DL13" s="592"/>
      <c r="DM13" s="592"/>
      <c r="DN13" s="592"/>
      <c r="DO13" s="592"/>
      <c r="DP13" s="593"/>
      <c r="DQ13" s="600">
        <v>99019</v>
      </c>
      <c r="DR13" s="592"/>
      <c r="DS13" s="592"/>
      <c r="DT13" s="592"/>
      <c r="DU13" s="592"/>
      <c r="DV13" s="592"/>
      <c r="DW13" s="592"/>
      <c r="DX13" s="592"/>
      <c r="DY13" s="592"/>
      <c r="DZ13" s="592"/>
      <c r="EA13" s="592"/>
      <c r="EB13" s="592"/>
      <c r="EC13" s="601"/>
    </row>
    <row r="14" spans="2:143" ht="11.25" customHeight="1" x14ac:dyDescent="0.15">
      <c r="B14" s="588" t="s">
        <v>237</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22022</v>
      </c>
      <c r="BH14" s="592"/>
      <c r="BI14" s="592"/>
      <c r="BJ14" s="592"/>
      <c r="BK14" s="592"/>
      <c r="BL14" s="592"/>
      <c r="BM14" s="592"/>
      <c r="BN14" s="593"/>
      <c r="BO14" s="594">
        <v>4.4000000000000004</v>
      </c>
      <c r="BP14" s="594"/>
      <c r="BQ14" s="594"/>
      <c r="BR14" s="594"/>
      <c r="BS14" s="600" t="s">
        <v>111</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132286</v>
      </c>
      <c r="CS14" s="592"/>
      <c r="CT14" s="592"/>
      <c r="CU14" s="592"/>
      <c r="CV14" s="592"/>
      <c r="CW14" s="592"/>
      <c r="CX14" s="592"/>
      <c r="CY14" s="593"/>
      <c r="CZ14" s="594">
        <v>3</v>
      </c>
      <c r="DA14" s="594"/>
      <c r="DB14" s="594"/>
      <c r="DC14" s="594"/>
      <c r="DD14" s="600">
        <v>75</v>
      </c>
      <c r="DE14" s="592"/>
      <c r="DF14" s="592"/>
      <c r="DG14" s="592"/>
      <c r="DH14" s="592"/>
      <c r="DI14" s="592"/>
      <c r="DJ14" s="592"/>
      <c r="DK14" s="592"/>
      <c r="DL14" s="592"/>
      <c r="DM14" s="592"/>
      <c r="DN14" s="592"/>
      <c r="DO14" s="592"/>
      <c r="DP14" s="593"/>
      <c r="DQ14" s="600">
        <v>129768</v>
      </c>
      <c r="DR14" s="592"/>
      <c r="DS14" s="592"/>
      <c r="DT14" s="592"/>
      <c r="DU14" s="592"/>
      <c r="DV14" s="592"/>
      <c r="DW14" s="592"/>
      <c r="DX14" s="592"/>
      <c r="DY14" s="592"/>
      <c r="DZ14" s="592"/>
      <c r="EA14" s="592"/>
      <c r="EB14" s="592"/>
      <c r="EC14" s="601"/>
    </row>
    <row r="15" spans="2:143" ht="11.25" customHeight="1" x14ac:dyDescent="0.15">
      <c r="B15" s="588" t="s">
        <v>240</v>
      </c>
      <c r="C15" s="589"/>
      <c r="D15" s="589"/>
      <c r="E15" s="589"/>
      <c r="F15" s="589"/>
      <c r="G15" s="589"/>
      <c r="H15" s="589"/>
      <c r="I15" s="589"/>
      <c r="J15" s="589"/>
      <c r="K15" s="589"/>
      <c r="L15" s="589"/>
      <c r="M15" s="589"/>
      <c r="N15" s="589"/>
      <c r="O15" s="589"/>
      <c r="P15" s="589"/>
      <c r="Q15" s="590"/>
      <c r="R15" s="591">
        <v>1551</v>
      </c>
      <c r="S15" s="592"/>
      <c r="T15" s="592"/>
      <c r="U15" s="592"/>
      <c r="V15" s="592"/>
      <c r="W15" s="592"/>
      <c r="X15" s="592"/>
      <c r="Y15" s="593"/>
      <c r="Z15" s="594">
        <v>0</v>
      </c>
      <c r="AA15" s="594"/>
      <c r="AB15" s="594"/>
      <c r="AC15" s="594"/>
      <c r="AD15" s="595">
        <v>1551</v>
      </c>
      <c r="AE15" s="595"/>
      <c r="AF15" s="595"/>
      <c r="AG15" s="595"/>
      <c r="AH15" s="595"/>
      <c r="AI15" s="595"/>
      <c r="AJ15" s="595"/>
      <c r="AK15" s="595"/>
      <c r="AL15" s="596">
        <v>0.1</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32054</v>
      </c>
      <c r="BH15" s="592"/>
      <c r="BI15" s="592"/>
      <c r="BJ15" s="592"/>
      <c r="BK15" s="592"/>
      <c r="BL15" s="592"/>
      <c r="BM15" s="592"/>
      <c r="BN15" s="593"/>
      <c r="BO15" s="594">
        <v>6.4</v>
      </c>
      <c r="BP15" s="594"/>
      <c r="BQ15" s="594"/>
      <c r="BR15" s="594"/>
      <c r="BS15" s="600" t="s">
        <v>111</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365813</v>
      </c>
      <c r="CS15" s="592"/>
      <c r="CT15" s="592"/>
      <c r="CU15" s="592"/>
      <c r="CV15" s="592"/>
      <c r="CW15" s="592"/>
      <c r="CX15" s="592"/>
      <c r="CY15" s="593"/>
      <c r="CZ15" s="594">
        <v>8.1999999999999993</v>
      </c>
      <c r="DA15" s="594"/>
      <c r="DB15" s="594"/>
      <c r="DC15" s="594"/>
      <c r="DD15" s="600">
        <v>63289</v>
      </c>
      <c r="DE15" s="592"/>
      <c r="DF15" s="592"/>
      <c r="DG15" s="592"/>
      <c r="DH15" s="592"/>
      <c r="DI15" s="592"/>
      <c r="DJ15" s="592"/>
      <c r="DK15" s="592"/>
      <c r="DL15" s="592"/>
      <c r="DM15" s="592"/>
      <c r="DN15" s="592"/>
      <c r="DO15" s="592"/>
      <c r="DP15" s="593"/>
      <c r="DQ15" s="600">
        <v>271931</v>
      </c>
      <c r="DR15" s="592"/>
      <c r="DS15" s="592"/>
      <c r="DT15" s="592"/>
      <c r="DU15" s="592"/>
      <c r="DV15" s="592"/>
      <c r="DW15" s="592"/>
      <c r="DX15" s="592"/>
      <c r="DY15" s="592"/>
      <c r="DZ15" s="592"/>
      <c r="EA15" s="592"/>
      <c r="EB15" s="592"/>
      <c r="EC15" s="601"/>
    </row>
    <row r="16" spans="2:143" ht="11.25" customHeight="1" x14ac:dyDescent="0.15">
      <c r="B16" s="588" t="s">
        <v>243</v>
      </c>
      <c r="C16" s="589"/>
      <c r="D16" s="589"/>
      <c r="E16" s="589"/>
      <c r="F16" s="589"/>
      <c r="G16" s="589"/>
      <c r="H16" s="589"/>
      <c r="I16" s="589"/>
      <c r="J16" s="589"/>
      <c r="K16" s="589"/>
      <c r="L16" s="589"/>
      <c r="M16" s="589"/>
      <c r="N16" s="589"/>
      <c r="O16" s="589"/>
      <c r="P16" s="589"/>
      <c r="Q16" s="590"/>
      <c r="R16" s="591">
        <v>2268044</v>
      </c>
      <c r="S16" s="592"/>
      <c r="T16" s="592"/>
      <c r="U16" s="592"/>
      <c r="V16" s="592"/>
      <c r="W16" s="592"/>
      <c r="X16" s="592"/>
      <c r="Y16" s="593"/>
      <c r="Z16" s="594">
        <v>45.8</v>
      </c>
      <c r="AA16" s="594"/>
      <c r="AB16" s="594"/>
      <c r="AC16" s="594"/>
      <c r="AD16" s="595">
        <v>1879583</v>
      </c>
      <c r="AE16" s="595"/>
      <c r="AF16" s="595"/>
      <c r="AG16" s="595"/>
      <c r="AH16" s="595"/>
      <c r="AI16" s="595"/>
      <c r="AJ16" s="595"/>
      <c r="AK16" s="595"/>
      <c r="AL16" s="596">
        <v>75.099999999999994</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t="s">
        <v>111</v>
      </c>
      <c r="CS16" s="592"/>
      <c r="CT16" s="592"/>
      <c r="CU16" s="592"/>
      <c r="CV16" s="592"/>
      <c r="CW16" s="592"/>
      <c r="CX16" s="592"/>
      <c r="CY16" s="593"/>
      <c r="CZ16" s="594" t="s">
        <v>111</v>
      </c>
      <c r="DA16" s="594"/>
      <c r="DB16" s="594"/>
      <c r="DC16" s="594"/>
      <c r="DD16" s="600" t="s">
        <v>111</v>
      </c>
      <c r="DE16" s="592"/>
      <c r="DF16" s="592"/>
      <c r="DG16" s="592"/>
      <c r="DH16" s="592"/>
      <c r="DI16" s="592"/>
      <c r="DJ16" s="592"/>
      <c r="DK16" s="592"/>
      <c r="DL16" s="592"/>
      <c r="DM16" s="592"/>
      <c r="DN16" s="592"/>
      <c r="DO16" s="592"/>
      <c r="DP16" s="593"/>
      <c r="DQ16" s="600" t="s">
        <v>111</v>
      </c>
      <c r="DR16" s="592"/>
      <c r="DS16" s="592"/>
      <c r="DT16" s="592"/>
      <c r="DU16" s="592"/>
      <c r="DV16" s="592"/>
      <c r="DW16" s="592"/>
      <c r="DX16" s="592"/>
      <c r="DY16" s="592"/>
      <c r="DZ16" s="592"/>
      <c r="EA16" s="592"/>
      <c r="EB16" s="592"/>
      <c r="EC16" s="601"/>
    </row>
    <row r="17" spans="2:133" ht="11.25" customHeight="1" x14ac:dyDescent="0.15">
      <c r="B17" s="588" t="s">
        <v>246</v>
      </c>
      <c r="C17" s="589"/>
      <c r="D17" s="589"/>
      <c r="E17" s="589"/>
      <c r="F17" s="589"/>
      <c r="G17" s="589"/>
      <c r="H17" s="589"/>
      <c r="I17" s="589"/>
      <c r="J17" s="589"/>
      <c r="K17" s="589"/>
      <c r="L17" s="589"/>
      <c r="M17" s="589"/>
      <c r="N17" s="589"/>
      <c r="O17" s="589"/>
      <c r="P17" s="589"/>
      <c r="Q17" s="590"/>
      <c r="R17" s="591">
        <v>1879583</v>
      </c>
      <c r="S17" s="592"/>
      <c r="T17" s="592"/>
      <c r="U17" s="592"/>
      <c r="V17" s="592"/>
      <c r="W17" s="592"/>
      <c r="X17" s="592"/>
      <c r="Y17" s="593"/>
      <c r="Z17" s="594">
        <v>37.9</v>
      </c>
      <c r="AA17" s="594"/>
      <c r="AB17" s="594"/>
      <c r="AC17" s="594"/>
      <c r="AD17" s="595">
        <v>1879583</v>
      </c>
      <c r="AE17" s="595"/>
      <c r="AF17" s="595"/>
      <c r="AG17" s="595"/>
      <c r="AH17" s="595"/>
      <c r="AI17" s="595"/>
      <c r="AJ17" s="595"/>
      <c r="AK17" s="595"/>
      <c r="AL17" s="596">
        <v>75.099999999999994</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476531</v>
      </c>
      <c r="CS17" s="592"/>
      <c r="CT17" s="592"/>
      <c r="CU17" s="592"/>
      <c r="CV17" s="592"/>
      <c r="CW17" s="592"/>
      <c r="CX17" s="592"/>
      <c r="CY17" s="593"/>
      <c r="CZ17" s="594">
        <v>10.7</v>
      </c>
      <c r="DA17" s="594"/>
      <c r="DB17" s="594"/>
      <c r="DC17" s="594"/>
      <c r="DD17" s="600" t="s">
        <v>111</v>
      </c>
      <c r="DE17" s="592"/>
      <c r="DF17" s="592"/>
      <c r="DG17" s="592"/>
      <c r="DH17" s="592"/>
      <c r="DI17" s="592"/>
      <c r="DJ17" s="592"/>
      <c r="DK17" s="592"/>
      <c r="DL17" s="592"/>
      <c r="DM17" s="592"/>
      <c r="DN17" s="592"/>
      <c r="DO17" s="592"/>
      <c r="DP17" s="593"/>
      <c r="DQ17" s="600">
        <v>436868</v>
      </c>
      <c r="DR17" s="592"/>
      <c r="DS17" s="592"/>
      <c r="DT17" s="592"/>
      <c r="DU17" s="592"/>
      <c r="DV17" s="592"/>
      <c r="DW17" s="592"/>
      <c r="DX17" s="592"/>
      <c r="DY17" s="592"/>
      <c r="DZ17" s="592"/>
      <c r="EA17" s="592"/>
      <c r="EB17" s="592"/>
      <c r="EC17" s="601"/>
    </row>
    <row r="18" spans="2:133" ht="11.25" customHeight="1" x14ac:dyDescent="0.15">
      <c r="B18" s="588" t="s">
        <v>249</v>
      </c>
      <c r="C18" s="589"/>
      <c r="D18" s="589"/>
      <c r="E18" s="589"/>
      <c r="F18" s="589"/>
      <c r="G18" s="589"/>
      <c r="H18" s="589"/>
      <c r="I18" s="589"/>
      <c r="J18" s="589"/>
      <c r="K18" s="589"/>
      <c r="L18" s="589"/>
      <c r="M18" s="589"/>
      <c r="N18" s="589"/>
      <c r="O18" s="589"/>
      <c r="P18" s="589"/>
      <c r="Q18" s="590"/>
      <c r="R18" s="591">
        <v>388458</v>
      </c>
      <c r="S18" s="592"/>
      <c r="T18" s="592"/>
      <c r="U18" s="592"/>
      <c r="V18" s="592"/>
      <c r="W18" s="592"/>
      <c r="X18" s="592"/>
      <c r="Y18" s="593"/>
      <c r="Z18" s="594">
        <v>7.8</v>
      </c>
      <c r="AA18" s="594"/>
      <c r="AB18" s="594"/>
      <c r="AC18" s="594"/>
      <c r="AD18" s="595" t="s">
        <v>111</v>
      </c>
      <c r="AE18" s="595"/>
      <c r="AF18" s="595"/>
      <c r="AG18" s="595"/>
      <c r="AH18" s="595"/>
      <c r="AI18" s="595"/>
      <c r="AJ18" s="595"/>
      <c r="AK18" s="595"/>
      <c r="AL18" s="596" t="s">
        <v>111</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x14ac:dyDescent="0.15">
      <c r="B19" s="588" t="s">
        <v>252</v>
      </c>
      <c r="C19" s="589"/>
      <c r="D19" s="589"/>
      <c r="E19" s="589"/>
      <c r="F19" s="589"/>
      <c r="G19" s="589"/>
      <c r="H19" s="589"/>
      <c r="I19" s="589"/>
      <c r="J19" s="589"/>
      <c r="K19" s="589"/>
      <c r="L19" s="589"/>
      <c r="M19" s="589"/>
      <c r="N19" s="589"/>
      <c r="O19" s="589"/>
      <c r="P19" s="589"/>
      <c r="Q19" s="590"/>
      <c r="R19" s="591">
        <v>3</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t="s">
        <v>111</v>
      </c>
      <c r="BH19" s="592"/>
      <c r="BI19" s="592"/>
      <c r="BJ19" s="592"/>
      <c r="BK19" s="592"/>
      <c r="BL19" s="592"/>
      <c r="BM19" s="592"/>
      <c r="BN19" s="593"/>
      <c r="BO19" s="594" t="s">
        <v>111</v>
      </c>
      <c r="BP19" s="594"/>
      <c r="BQ19" s="594"/>
      <c r="BR19" s="594"/>
      <c r="BS19" s="600" t="s">
        <v>111</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x14ac:dyDescent="0.15">
      <c r="B20" s="588" t="s">
        <v>255</v>
      </c>
      <c r="C20" s="589"/>
      <c r="D20" s="589"/>
      <c r="E20" s="589"/>
      <c r="F20" s="589"/>
      <c r="G20" s="589"/>
      <c r="H20" s="589"/>
      <c r="I20" s="589"/>
      <c r="J20" s="589"/>
      <c r="K20" s="589"/>
      <c r="L20" s="589"/>
      <c r="M20" s="589"/>
      <c r="N20" s="589"/>
      <c r="O20" s="589"/>
      <c r="P20" s="589"/>
      <c r="Q20" s="590"/>
      <c r="R20" s="591">
        <v>2885353</v>
      </c>
      <c r="S20" s="592"/>
      <c r="T20" s="592"/>
      <c r="U20" s="592"/>
      <c r="V20" s="592"/>
      <c r="W20" s="592"/>
      <c r="X20" s="592"/>
      <c r="Y20" s="593"/>
      <c r="Z20" s="594">
        <v>58.2</v>
      </c>
      <c r="AA20" s="594"/>
      <c r="AB20" s="594"/>
      <c r="AC20" s="594"/>
      <c r="AD20" s="595">
        <v>2496892</v>
      </c>
      <c r="AE20" s="595"/>
      <c r="AF20" s="595"/>
      <c r="AG20" s="595"/>
      <c r="AH20" s="595"/>
      <c r="AI20" s="595"/>
      <c r="AJ20" s="595"/>
      <c r="AK20" s="595"/>
      <c r="AL20" s="596">
        <v>99.7</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t="s">
        <v>111</v>
      </c>
      <c r="BH20" s="592"/>
      <c r="BI20" s="592"/>
      <c r="BJ20" s="592"/>
      <c r="BK20" s="592"/>
      <c r="BL20" s="592"/>
      <c r="BM20" s="592"/>
      <c r="BN20" s="593"/>
      <c r="BO20" s="594" t="s">
        <v>111</v>
      </c>
      <c r="BP20" s="594"/>
      <c r="BQ20" s="594"/>
      <c r="BR20" s="594"/>
      <c r="BS20" s="600" t="s">
        <v>111</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4463743</v>
      </c>
      <c r="CS20" s="592"/>
      <c r="CT20" s="592"/>
      <c r="CU20" s="592"/>
      <c r="CV20" s="592"/>
      <c r="CW20" s="592"/>
      <c r="CX20" s="592"/>
      <c r="CY20" s="593"/>
      <c r="CZ20" s="594">
        <v>100</v>
      </c>
      <c r="DA20" s="594"/>
      <c r="DB20" s="594"/>
      <c r="DC20" s="594"/>
      <c r="DD20" s="600">
        <v>443918</v>
      </c>
      <c r="DE20" s="592"/>
      <c r="DF20" s="592"/>
      <c r="DG20" s="592"/>
      <c r="DH20" s="592"/>
      <c r="DI20" s="592"/>
      <c r="DJ20" s="592"/>
      <c r="DK20" s="592"/>
      <c r="DL20" s="592"/>
      <c r="DM20" s="592"/>
      <c r="DN20" s="592"/>
      <c r="DO20" s="592"/>
      <c r="DP20" s="593"/>
      <c r="DQ20" s="600">
        <v>3074704</v>
      </c>
      <c r="DR20" s="592"/>
      <c r="DS20" s="592"/>
      <c r="DT20" s="592"/>
      <c r="DU20" s="592"/>
      <c r="DV20" s="592"/>
      <c r="DW20" s="592"/>
      <c r="DX20" s="592"/>
      <c r="DY20" s="592"/>
      <c r="DZ20" s="592"/>
      <c r="EA20" s="592"/>
      <c r="EB20" s="592"/>
      <c r="EC20" s="601"/>
    </row>
    <row r="21" spans="2:133" ht="11.25" customHeight="1" x14ac:dyDescent="0.15">
      <c r="B21" s="588" t="s">
        <v>258</v>
      </c>
      <c r="C21" s="589"/>
      <c r="D21" s="589"/>
      <c r="E21" s="589"/>
      <c r="F21" s="589"/>
      <c r="G21" s="589"/>
      <c r="H21" s="589"/>
      <c r="I21" s="589"/>
      <c r="J21" s="589"/>
      <c r="K21" s="589"/>
      <c r="L21" s="589"/>
      <c r="M21" s="589"/>
      <c r="N21" s="589"/>
      <c r="O21" s="589"/>
      <c r="P21" s="589"/>
      <c r="Q21" s="590"/>
      <c r="R21" s="591">
        <v>1531</v>
      </c>
      <c r="S21" s="592"/>
      <c r="T21" s="592"/>
      <c r="U21" s="592"/>
      <c r="V21" s="592"/>
      <c r="W21" s="592"/>
      <c r="X21" s="592"/>
      <c r="Y21" s="593"/>
      <c r="Z21" s="594">
        <v>0</v>
      </c>
      <c r="AA21" s="594"/>
      <c r="AB21" s="594"/>
      <c r="AC21" s="594"/>
      <c r="AD21" s="595">
        <v>1531</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t="s">
        <v>111</v>
      </c>
      <c r="BH21" s="592"/>
      <c r="BI21" s="592"/>
      <c r="BJ21" s="592"/>
      <c r="BK21" s="592"/>
      <c r="BL21" s="592"/>
      <c r="BM21" s="592"/>
      <c r="BN21" s="593"/>
      <c r="BO21" s="594" t="s">
        <v>111</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260</v>
      </c>
      <c r="C22" s="589"/>
      <c r="D22" s="589"/>
      <c r="E22" s="589"/>
      <c r="F22" s="589"/>
      <c r="G22" s="589"/>
      <c r="H22" s="589"/>
      <c r="I22" s="589"/>
      <c r="J22" s="589"/>
      <c r="K22" s="589"/>
      <c r="L22" s="589"/>
      <c r="M22" s="589"/>
      <c r="N22" s="589"/>
      <c r="O22" s="589"/>
      <c r="P22" s="589"/>
      <c r="Q22" s="590"/>
      <c r="R22" s="591">
        <v>94530</v>
      </c>
      <c r="S22" s="592"/>
      <c r="T22" s="592"/>
      <c r="U22" s="592"/>
      <c r="V22" s="592"/>
      <c r="W22" s="592"/>
      <c r="X22" s="592"/>
      <c r="Y22" s="593"/>
      <c r="Z22" s="594">
        <v>1.9</v>
      </c>
      <c r="AA22" s="594"/>
      <c r="AB22" s="594"/>
      <c r="AC22" s="594"/>
      <c r="AD22" s="595" t="s">
        <v>111</v>
      </c>
      <c r="AE22" s="595"/>
      <c r="AF22" s="595"/>
      <c r="AG22" s="595"/>
      <c r="AH22" s="595"/>
      <c r="AI22" s="595"/>
      <c r="AJ22" s="595"/>
      <c r="AK22" s="595"/>
      <c r="AL22" s="596" t="s">
        <v>111</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263</v>
      </c>
      <c r="C23" s="589"/>
      <c r="D23" s="589"/>
      <c r="E23" s="589"/>
      <c r="F23" s="589"/>
      <c r="G23" s="589"/>
      <c r="H23" s="589"/>
      <c r="I23" s="589"/>
      <c r="J23" s="589"/>
      <c r="K23" s="589"/>
      <c r="L23" s="589"/>
      <c r="M23" s="589"/>
      <c r="N23" s="589"/>
      <c r="O23" s="589"/>
      <c r="P23" s="589"/>
      <c r="Q23" s="590"/>
      <c r="R23" s="591">
        <v>152827</v>
      </c>
      <c r="S23" s="592"/>
      <c r="T23" s="592"/>
      <c r="U23" s="592"/>
      <c r="V23" s="592"/>
      <c r="W23" s="592"/>
      <c r="X23" s="592"/>
      <c r="Y23" s="593"/>
      <c r="Z23" s="594">
        <v>3.1</v>
      </c>
      <c r="AA23" s="594"/>
      <c r="AB23" s="594"/>
      <c r="AC23" s="594"/>
      <c r="AD23" s="595">
        <v>1908</v>
      </c>
      <c r="AE23" s="595"/>
      <c r="AF23" s="595"/>
      <c r="AG23" s="595"/>
      <c r="AH23" s="595"/>
      <c r="AI23" s="595"/>
      <c r="AJ23" s="595"/>
      <c r="AK23" s="595"/>
      <c r="AL23" s="596">
        <v>0.1</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111</v>
      </c>
      <c r="BH23" s="592"/>
      <c r="BI23" s="592"/>
      <c r="BJ23" s="592"/>
      <c r="BK23" s="592"/>
      <c r="BL23" s="592"/>
      <c r="BM23" s="592"/>
      <c r="BN23" s="593"/>
      <c r="BO23" s="594" t="s">
        <v>111</v>
      </c>
      <c r="BP23" s="594"/>
      <c r="BQ23" s="594"/>
      <c r="BR23" s="594"/>
      <c r="BS23" s="600" t="s">
        <v>111</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x14ac:dyDescent="0.15">
      <c r="B24" s="588" t="s">
        <v>270</v>
      </c>
      <c r="C24" s="589"/>
      <c r="D24" s="589"/>
      <c r="E24" s="589"/>
      <c r="F24" s="589"/>
      <c r="G24" s="589"/>
      <c r="H24" s="589"/>
      <c r="I24" s="589"/>
      <c r="J24" s="589"/>
      <c r="K24" s="589"/>
      <c r="L24" s="589"/>
      <c r="M24" s="589"/>
      <c r="N24" s="589"/>
      <c r="O24" s="589"/>
      <c r="P24" s="589"/>
      <c r="Q24" s="590"/>
      <c r="R24" s="591">
        <v>36007</v>
      </c>
      <c r="S24" s="592"/>
      <c r="T24" s="592"/>
      <c r="U24" s="592"/>
      <c r="V24" s="592"/>
      <c r="W24" s="592"/>
      <c r="X24" s="592"/>
      <c r="Y24" s="593"/>
      <c r="Z24" s="594">
        <v>0.7</v>
      </c>
      <c r="AA24" s="594"/>
      <c r="AB24" s="594"/>
      <c r="AC24" s="594"/>
      <c r="AD24" s="595" t="s">
        <v>111</v>
      </c>
      <c r="AE24" s="595"/>
      <c r="AF24" s="595"/>
      <c r="AG24" s="595"/>
      <c r="AH24" s="595"/>
      <c r="AI24" s="595"/>
      <c r="AJ24" s="595"/>
      <c r="AK24" s="595"/>
      <c r="AL24" s="596" t="s">
        <v>111</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2098831</v>
      </c>
      <c r="CS24" s="581"/>
      <c r="CT24" s="581"/>
      <c r="CU24" s="581"/>
      <c r="CV24" s="581"/>
      <c r="CW24" s="581"/>
      <c r="CX24" s="581"/>
      <c r="CY24" s="582"/>
      <c r="CZ24" s="618">
        <v>47</v>
      </c>
      <c r="DA24" s="619"/>
      <c r="DB24" s="619"/>
      <c r="DC24" s="620"/>
      <c r="DD24" s="617">
        <v>1369784</v>
      </c>
      <c r="DE24" s="581"/>
      <c r="DF24" s="581"/>
      <c r="DG24" s="581"/>
      <c r="DH24" s="581"/>
      <c r="DI24" s="581"/>
      <c r="DJ24" s="581"/>
      <c r="DK24" s="582"/>
      <c r="DL24" s="617">
        <v>1360580</v>
      </c>
      <c r="DM24" s="581"/>
      <c r="DN24" s="581"/>
      <c r="DO24" s="581"/>
      <c r="DP24" s="581"/>
      <c r="DQ24" s="581"/>
      <c r="DR24" s="581"/>
      <c r="DS24" s="581"/>
      <c r="DT24" s="581"/>
      <c r="DU24" s="581"/>
      <c r="DV24" s="582"/>
      <c r="DW24" s="585">
        <v>51.3</v>
      </c>
      <c r="DX24" s="586"/>
      <c r="DY24" s="586"/>
      <c r="DZ24" s="586"/>
      <c r="EA24" s="586"/>
      <c r="EB24" s="586"/>
      <c r="EC24" s="587"/>
    </row>
    <row r="25" spans="2:133" ht="11.25" customHeight="1" x14ac:dyDescent="0.15">
      <c r="B25" s="588" t="s">
        <v>273</v>
      </c>
      <c r="C25" s="589"/>
      <c r="D25" s="589"/>
      <c r="E25" s="589"/>
      <c r="F25" s="589"/>
      <c r="G25" s="589"/>
      <c r="H25" s="589"/>
      <c r="I25" s="589"/>
      <c r="J25" s="589"/>
      <c r="K25" s="589"/>
      <c r="L25" s="589"/>
      <c r="M25" s="589"/>
      <c r="N25" s="589"/>
      <c r="O25" s="589"/>
      <c r="P25" s="589"/>
      <c r="Q25" s="590"/>
      <c r="R25" s="591">
        <v>484113</v>
      </c>
      <c r="S25" s="592"/>
      <c r="T25" s="592"/>
      <c r="U25" s="592"/>
      <c r="V25" s="592"/>
      <c r="W25" s="592"/>
      <c r="X25" s="592"/>
      <c r="Y25" s="593"/>
      <c r="Z25" s="594">
        <v>9.8000000000000007</v>
      </c>
      <c r="AA25" s="594"/>
      <c r="AB25" s="594"/>
      <c r="AC25" s="594"/>
      <c r="AD25" s="595" t="s">
        <v>111</v>
      </c>
      <c r="AE25" s="595"/>
      <c r="AF25" s="595"/>
      <c r="AG25" s="595"/>
      <c r="AH25" s="595"/>
      <c r="AI25" s="595"/>
      <c r="AJ25" s="595"/>
      <c r="AK25" s="595"/>
      <c r="AL25" s="596" t="s">
        <v>111</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861287</v>
      </c>
      <c r="CS25" s="623"/>
      <c r="CT25" s="623"/>
      <c r="CU25" s="623"/>
      <c r="CV25" s="623"/>
      <c r="CW25" s="623"/>
      <c r="CX25" s="623"/>
      <c r="CY25" s="624"/>
      <c r="CZ25" s="625">
        <v>19.3</v>
      </c>
      <c r="DA25" s="626"/>
      <c r="DB25" s="626"/>
      <c r="DC25" s="627"/>
      <c r="DD25" s="600">
        <v>708994</v>
      </c>
      <c r="DE25" s="623"/>
      <c r="DF25" s="623"/>
      <c r="DG25" s="623"/>
      <c r="DH25" s="623"/>
      <c r="DI25" s="623"/>
      <c r="DJ25" s="623"/>
      <c r="DK25" s="624"/>
      <c r="DL25" s="600">
        <v>699790</v>
      </c>
      <c r="DM25" s="623"/>
      <c r="DN25" s="623"/>
      <c r="DO25" s="623"/>
      <c r="DP25" s="623"/>
      <c r="DQ25" s="623"/>
      <c r="DR25" s="623"/>
      <c r="DS25" s="623"/>
      <c r="DT25" s="623"/>
      <c r="DU25" s="623"/>
      <c r="DV25" s="624"/>
      <c r="DW25" s="596">
        <v>26.4</v>
      </c>
      <c r="DX25" s="621"/>
      <c r="DY25" s="621"/>
      <c r="DZ25" s="621"/>
      <c r="EA25" s="621"/>
      <c r="EB25" s="621"/>
      <c r="EC25" s="622"/>
    </row>
    <row r="26" spans="2:133" ht="11.25" customHeight="1" x14ac:dyDescent="0.15">
      <c r="B26" s="628" t="s">
        <v>276</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523572</v>
      </c>
      <c r="CS26" s="592"/>
      <c r="CT26" s="592"/>
      <c r="CU26" s="592"/>
      <c r="CV26" s="592"/>
      <c r="CW26" s="592"/>
      <c r="CX26" s="592"/>
      <c r="CY26" s="593"/>
      <c r="CZ26" s="625">
        <v>11.7</v>
      </c>
      <c r="DA26" s="626"/>
      <c r="DB26" s="626"/>
      <c r="DC26" s="627"/>
      <c r="DD26" s="600">
        <v>393450</v>
      </c>
      <c r="DE26" s="592"/>
      <c r="DF26" s="592"/>
      <c r="DG26" s="592"/>
      <c r="DH26" s="592"/>
      <c r="DI26" s="592"/>
      <c r="DJ26" s="592"/>
      <c r="DK26" s="593"/>
      <c r="DL26" s="600" t="s">
        <v>209</v>
      </c>
      <c r="DM26" s="592"/>
      <c r="DN26" s="592"/>
      <c r="DO26" s="592"/>
      <c r="DP26" s="592"/>
      <c r="DQ26" s="592"/>
      <c r="DR26" s="592"/>
      <c r="DS26" s="592"/>
      <c r="DT26" s="592"/>
      <c r="DU26" s="592"/>
      <c r="DV26" s="593"/>
      <c r="DW26" s="596" t="s">
        <v>209</v>
      </c>
      <c r="DX26" s="621"/>
      <c r="DY26" s="621"/>
      <c r="DZ26" s="621"/>
      <c r="EA26" s="621"/>
      <c r="EB26" s="621"/>
      <c r="EC26" s="622"/>
    </row>
    <row r="27" spans="2:133" ht="11.25" customHeight="1" x14ac:dyDescent="0.15">
      <c r="B27" s="588" t="s">
        <v>279</v>
      </c>
      <c r="C27" s="589"/>
      <c r="D27" s="589"/>
      <c r="E27" s="589"/>
      <c r="F27" s="589"/>
      <c r="G27" s="589"/>
      <c r="H27" s="589"/>
      <c r="I27" s="589"/>
      <c r="J27" s="589"/>
      <c r="K27" s="589"/>
      <c r="L27" s="589"/>
      <c r="M27" s="589"/>
      <c r="N27" s="589"/>
      <c r="O27" s="589"/>
      <c r="P27" s="589"/>
      <c r="Q27" s="590"/>
      <c r="R27" s="591">
        <v>347028</v>
      </c>
      <c r="S27" s="592"/>
      <c r="T27" s="592"/>
      <c r="U27" s="592"/>
      <c r="V27" s="592"/>
      <c r="W27" s="592"/>
      <c r="X27" s="592"/>
      <c r="Y27" s="593"/>
      <c r="Z27" s="594">
        <v>7</v>
      </c>
      <c r="AA27" s="594"/>
      <c r="AB27" s="594"/>
      <c r="AC27" s="594"/>
      <c r="AD27" s="595" t="s">
        <v>111</v>
      </c>
      <c r="AE27" s="595"/>
      <c r="AF27" s="595"/>
      <c r="AG27" s="595"/>
      <c r="AH27" s="595"/>
      <c r="AI27" s="595"/>
      <c r="AJ27" s="595"/>
      <c r="AK27" s="595"/>
      <c r="AL27" s="596" t="s">
        <v>111</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502232</v>
      </c>
      <c r="BH27" s="592"/>
      <c r="BI27" s="592"/>
      <c r="BJ27" s="592"/>
      <c r="BK27" s="592"/>
      <c r="BL27" s="592"/>
      <c r="BM27" s="592"/>
      <c r="BN27" s="593"/>
      <c r="BO27" s="594">
        <v>100</v>
      </c>
      <c r="BP27" s="594"/>
      <c r="BQ27" s="594"/>
      <c r="BR27" s="594"/>
      <c r="BS27" s="600" t="s">
        <v>111</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761013</v>
      </c>
      <c r="CS27" s="623"/>
      <c r="CT27" s="623"/>
      <c r="CU27" s="623"/>
      <c r="CV27" s="623"/>
      <c r="CW27" s="623"/>
      <c r="CX27" s="623"/>
      <c r="CY27" s="624"/>
      <c r="CZ27" s="625">
        <v>17</v>
      </c>
      <c r="DA27" s="626"/>
      <c r="DB27" s="626"/>
      <c r="DC27" s="627"/>
      <c r="DD27" s="600">
        <v>223922</v>
      </c>
      <c r="DE27" s="623"/>
      <c r="DF27" s="623"/>
      <c r="DG27" s="623"/>
      <c r="DH27" s="623"/>
      <c r="DI27" s="623"/>
      <c r="DJ27" s="623"/>
      <c r="DK27" s="624"/>
      <c r="DL27" s="600">
        <v>223922</v>
      </c>
      <c r="DM27" s="623"/>
      <c r="DN27" s="623"/>
      <c r="DO27" s="623"/>
      <c r="DP27" s="623"/>
      <c r="DQ27" s="623"/>
      <c r="DR27" s="623"/>
      <c r="DS27" s="623"/>
      <c r="DT27" s="623"/>
      <c r="DU27" s="623"/>
      <c r="DV27" s="624"/>
      <c r="DW27" s="596">
        <v>8.4</v>
      </c>
      <c r="DX27" s="621"/>
      <c r="DY27" s="621"/>
      <c r="DZ27" s="621"/>
      <c r="EA27" s="621"/>
      <c r="EB27" s="621"/>
      <c r="EC27" s="622"/>
    </row>
    <row r="28" spans="2:133" ht="11.25" customHeight="1" x14ac:dyDescent="0.15">
      <c r="B28" s="588" t="s">
        <v>282</v>
      </c>
      <c r="C28" s="589"/>
      <c r="D28" s="589"/>
      <c r="E28" s="589"/>
      <c r="F28" s="589"/>
      <c r="G28" s="589"/>
      <c r="H28" s="589"/>
      <c r="I28" s="589"/>
      <c r="J28" s="589"/>
      <c r="K28" s="589"/>
      <c r="L28" s="589"/>
      <c r="M28" s="589"/>
      <c r="N28" s="589"/>
      <c r="O28" s="589"/>
      <c r="P28" s="589"/>
      <c r="Q28" s="590"/>
      <c r="R28" s="591">
        <v>56405</v>
      </c>
      <c r="S28" s="592"/>
      <c r="T28" s="592"/>
      <c r="U28" s="592"/>
      <c r="V28" s="592"/>
      <c r="W28" s="592"/>
      <c r="X28" s="592"/>
      <c r="Y28" s="593"/>
      <c r="Z28" s="594">
        <v>1.1000000000000001</v>
      </c>
      <c r="AA28" s="594"/>
      <c r="AB28" s="594"/>
      <c r="AC28" s="594"/>
      <c r="AD28" s="595">
        <v>3226</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476531</v>
      </c>
      <c r="CS28" s="592"/>
      <c r="CT28" s="592"/>
      <c r="CU28" s="592"/>
      <c r="CV28" s="592"/>
      <c r="CW28" s="592"/>
      <c r="CX28" s="592"/>
      <c r="CY28" s="593"/>
      <c r="CZ28" s="625">
        <v>10.7</v>
      </c>
      <c r="DA28" s="626"/>
      <c r="DB28" s="626"/>
      <c r="DC28" s="627"/>
      <c r="DD28" s="600">
        <v>436868</v>
      </c>
      <c r="DE28" s="592"/>
      <c r="DF28" s="592"/>
      <c r="DG28" s="592"/>
      <c r="DH28" s="592"/>
      <c r="DI28" s="592"/>
      <c r="DJ28" s="592"/>
      <c r="DK28" s="593"/>
      <c r="DL28" s="600">
        <v>436868</v>
      </c>
      <c r="DM28" s="592"/>
      <c r="DN28" s="592"/>
      <c r="DO28" s="592"/>
      <c r="DP28" s="592"/>
      <c r="DQ28" s="592"/>
      <c r="DR28" s="592"/>
      <c r="DS28" s="592"/>
      <c r="DT28" s="592"/>
      <c r="DU28" s="592"/>
      <c r="DV28" s="593"/>
      <c r="DW28" s="596">
        <v>16.5</v>
      </c>
      <c r="DX28" s="621"/>
      <c r="DY28" s="621"/>
      <c r="DZ28" s="621"/>
      <c r="EA28" s="621"/>
      <c r="EB28" s="621"/>
      <c r="EC28" s="622"/>
    </row>
    <row r="29" spans="2:133" ht="11.25" customHeight="1" x14ac:dyDescent="0.15">
      <c r="B29" s="588" t="s">
        <v>284</v>
      </c>
      <c r="C29" s="589"/>
      <c r="D29" s="589"/>
      <c r="E29" s="589"/>
      <c r="F29" s="589"/>
      <c r="G29" s="589"/>
      <c r="H29" s="589"/>
      <c r="I29" s="589"/>
      <c r="J29" s="589"/>
      <c r="K29" s="589"/>
      <c r="L29" s="589"/>
      <c r="M29" s="589"/>
      <c r="N29" s="589"/>
      <c r="O29" s="589"/>
      <c r="P29" s="589"/>
      <c r="Q29" s="590"/>
      <c r="R29" s="591">
        <v>820</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58</v>
      </c>
      <c r="CG29" s="606"/>
      <c r="CH29" s="606"/>
      <c r="CI29" s="606"/>
      <c r="CJ29" s="606"/>
      <c r="CK29" s="606"/>
      <c r="CL29" s="606"/>
      <c r="CM29" s="606"/>
      <c r="CN29" s="606"/>
      <c r="CO29" s="606"/>
      <c r="CP29" s="606"/>
      <c r="CQ29" s="607"/>
      <c r="CR29" s="591">
        <v>475669</v>
      </c>
      <c r="CS29" s="623"/>
      <c r="CT29" s="623"/>
      <c r="CU29" s="623"/>
      <c r="CV29" s="623"/>
      <c r="CW29" s="623"/>
      <c r="CX29" s="623"/>
      <c r="CY29" s="624"/>
      <c r="CZ29" s="625">
        <v>10.7</v>
      </c>
      <c r="DA29" s="626"/>
      <c r="DB29" s="626"/>
      <c r="DC29" s="627"/>
      <c r="DD29" s="600">
        <v>436006</v>
      </c>
      <c r="DE29" s="623"/>
      <c r="DF29" s="623"/>
      <c r="DG29" s="623"/>
      <c r="DH29" s="623"/>
      <c r="DI29" s="623"/>
      <c r="DJ29" s="623"/>
      <c r="DK29" s="624"/>
      <c r="DL29" s="600">
        <v>436006</v>
      </c>
      <c r="DM29" s="623"/>
      <c r="DN29" s="623"/>
      <c r="DO29" s="623"/>
      <c r="DP29" s="623"/>
      <c r="DQ29" s="623"/>
      <c r="DR29" s="623"/>
      <c r="DS29" s="623"/>
      <c r="DT29" s="623"/>
      <c r="DU29" s="623"/>
      <c r="DV29" s="624"/>
      <c r="DW29" s="596">
        <v>16.399999999999999</v>
      </c>
      <c r="DX29" s="621"/>
      <c r="DY29" s="621"/>
      <c r="DZ29" s="621"/>
      <c r="EA29" s="621"/>
      <c r="EB29" s="621"/>
      <c r="EC29" s="622"/>
    </row>
    <row r="30" spans="2:133" ht="11.25" customHeight="1" x14ac:dyDescent="0.15">
      <c r="B30" s="588" t="s">
        <v>288</v>
      </c>
      <c r="C30" s="589"/>
      <c r="D30" s="589"/>
      <c r="E30" s="589"/>
      <c r="F30" s="589"/>
      <c r="G30" s="589"/>
      <c r="H30" s="589"/>
      <c r="I30" s="589"/>
      <c r="J30" s="589"/>
      <c r="K30" s="589"/>
      <c r="L30" s="589"/>
      <c r="M30" s="589"/>
      <c r="N30" s="589"/>
      <c r="O30" s="589"/>
      <c r="P30" s="589"/>
      <c r="Q30" s="590"/>
      <c r="R30" s="591">
        <v>11817</v>
      </c>
      <c r="S30" s="592"/>
      <c r="T30" s="592"/>
      <c r="U30" s="592"/>
      <c r="V30" s="592"/>
      <c r="W30" s="592"/>
      <c r="X30" s="592"/>
      <c r="Y30" s="593"/>
      <c r="Z30" s="594">
        <v>0.2</v>
      </c>
      <c r="AA30" s="594"/>
      <c r="AB30" s="594"/>
      <c r="AC30" s="594"/>
      <c r="AD30" s="595" t="s">
        <v>111</v>
      </c>
      <c r="AE30" s="595"/>
      <c r="AF30" s="595"/>
      <c r="AG30" s="595"/>
      <c r="AH30" s="595"/>
      <c r="AI30" s="595"/>
      <c r="AJ30" s="595"/>
      <c r="AK30" s="595"/>
      <c r="AL30" s="596" t="s">
        <v>111</v>
      </c>
      <c r="AM30" s="597"/>
      <c r="AN30" s="597"/>
      <c r="AO30" s="598"/>
      <c r="AP30" s="637" t="s">
        <v>289</v>
      </c>
      <c r="AQ30" s="638"/>
      <c r="AR30" s="638"/>
      <c r="AS30" s="638"/>
      <c r="AT30" s="643" t="s">
        <v>290</v>
      </c>
      <c r="AU30" s="182"/>
      <c r="AV30" s="182"/>
      <c r="AW30" s="182"/>
      <c r="AX30" s="577" t="s">
        <v>170</v>
      </c>
      <c r="AY30" s="578"/>
      <c r="AZ30" s="578"/>
      <c r="BA30" s="578"/>
      <c r="BB30" s="578"/>
      <c r="BC30" s="578"/>
      <c r="BD30" s="578"/>
      <c r="BE30" s="578"/>
      <c r="BF30" s="579"/>
      <c r="BG30" s="649">
        <v>96.9</v>
      </c>
      <c r="BH30" s="650"/>
      <c r="BI30" s="650"/>
      <c r="BJ30" s="650"/>
      <c r="BK30" s="650"/>
      <c r="BL30" s="650"/>
      <c r="BM30" s="586">
        <v>77.3</v>
      </c>
      <c r="BN30" s="650"/>
      <c r="BO30" s="650"/>
      <c r="BP30" s="650"/>
      <c r="BQ30" s="651"/>
      <c r="BR30" s="649">
        <v>96.4</v>
      </c>
      <c r="BS30" s="650"/>
      <c r="BT30" s="650"/>
      <c r="BU30" s="650"/>
      <c r="BV30" s="650"/>
      <c r="BW30" s="650"/>
      <c r="BX30" s="586">
        <v>76.599999999999994</v>
      </c>
      <c r="BY30" s="650"/>
      <c r="BZ30" s="650"/>
      <c r="CA30" s="650"/>
      <c r="CB30" s="651"/>
      <c r="CD30" s="654"/>
      <c r="CE30" s="655"/>
      <c r="CF30" s="605" t="s">
        <v>291</v>
      </c>
      <c r="CG30" s="606"/>
      <c r="CH30" s="606"/>
      <c r="CI30" s="606"/>
      <c r="CJ30" s="606"/>
      <c r="CK30" s="606"/>
      <c r="CL30" s="606"/>
      <c r="CM30" s="606"/>
      <c r="CN30" s="606"/>
      <c r="CO30" s="606"/>
      <c r="CP30" s="606"/>
      <c r="CQ30" s="607"/>
      <c r="CR30" s="591">
        <v>398890</v>
      </c>
      <c r="CS30" s="592"/>
      <c r="CT30" s="592"/>
      <c r="CU30" s="592"/>
      <c r="CV30" s="592"/>
      <c r="CW30" s="592"/>
      <c r="CX30" s="592"/>
      <c r="CY30" s="593"/>
      <c r="CZ30" s="625">
        <v>8.9</v>
      </c>
      <c r="DA30" s="626"/>
      <c r="DB30" s="626"/>
      <c r="DC30" s="627"/>
      <c r="DD30" s="600">
        <v>360000</v>
      </c>
      <c r="DE30" s="592"/>
      <c r="DF30" s="592"/>
      <c r="DG30" s="592"/>
      <c r="DH30" s="592"/>
      <c r="DI30" s="592"/>
      <c r="DJ30" s="592"/>
      <c r="DK30" s="593"/>
      <c r="DL30" s="600">
        <v>360000</v>
      </c>
      <c r="DM30" s="592"/>
      <c r="DN30" s="592"/>
      <c r="DO30" s="592"/>
      <c r="DP30" s="592"/>
      <c r="DQ30" s="592"/>
      <c r="DR30" s="592"/>
      <c r="DS30" s="592"/>
      <c r="DT30" s="592"/>
      <c r="DU30" s="592"/>
      <c r="DV30" s="593"/>
      <c r="DW30" s="596">
        <v>13.6</v>
      </c>
      <c r="DX30" s="621"/>
      <c r="DY30" s="621"/>
      <c r="DZ30" s="621"/>
      <c r="EA30" s="621"/>
      <c r="EB30" s="621"/>
      <c r="EC30" s="622"/>
    </row>
    <row r="31" spans="2:133" ht="11.25" customHeight="1" x14ac:dyDescent="0.15">
      <c r="B31" s="588" t="s">
        <v>292</v>
      </c>
      <c r="C31" s="589"/>
      <c r="D31" s="589"/>
      <c r="E31" s="589"/>
      <c r="F31" s="589"/>
      <c r="G31" s="589"/>
      <c r="H31" s="589"/>
      <c r="I31" s="589"/>
      <c r="J31" s="589"/>
      <c r="K31" s="589"/>
      <c r="L31" s="589"/>
      <c r="M31" s="589"/>
      <c r="N31" s="589"/>
      <c r="O31" s="589"/>
      <c r="P31" s="589"/>
      <c r="Q31" s="590"/>
      <c r="R31" s="591">
        <v>473588</v>
      </c>
      <c r="S31" s="592"/>
      <c r="T31" s="592"/>
      <c r="U31" s="592"/>
      <c r="V31" s="592"/>
      <c r="W31" s="592"/>
      <c r="X31" s="592"/>
      <c r="Y31" s="593"/>
      <c r="Z31" s="594">
        <v>9.6</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97.3</v>
      </c>
      <c r="BH31" s="623"/>
      <c r="BI31" s="623"/>
      <c r="BJ31" s="623"/>
      <c r="BK31" s="623"/>
      <c r="BL31" s="623"/>
      <c r="BM31" s="597">
        <v>83.4</v>
      </c>
      <c r="BN31" s="647"/>
      <c r="BO31" s="647"/>
      <c r="BP31" s="647"/>
      <c r="BQ31" s="648"/>
      <c r="BR31" s="646">
        <v>97.1</v>
      </c>
      <c r="BS31" s="623"/>
      <c r="BT31" s="623"/>
      <c r="BU31" s="623"/>
      <c r="BV31" s="623"/>
      <c r="BW31" s="623"/>
      <c r="BX31" s="597">
        <v>82.8</v>
      </c>
      <c r="BY31" s="647"/>
      <c r="BZ31" s="647"/>
      <c r="CA31" s="647"/>
      <c r="CB31" s="648"/>
      <c r="CD31" s="654"/>
      <c r="CE31" s="655"/>
      <c r="CF31" s="605" t="s">
        <v>295</v>
      </c>
      <c r="CG31" s="606"/>
      <c r="CH31" s="606"/>
      <c r="CI31" s="606"/>
      <c r="CJ31" s="606"/>
      <c r="CK31" s="606"/>
      <c r="CL31" s="606"/>
      <c r="CM31" s="606"/>
      <c r="CN31" s="606"/>
      <c r="CO31" s="606"/>
      <c r="CP31" s="606"/>
      <c r="CQ31" s="607"/>
      <c r="CR31" s="591">
        <v>76779</v>
      </c>
      <c r="CS31" s="623"/>
      <c r="CT31" s="623"/>
      <c r="CU31" s="623"/>
      <c r="CV31" s="623"/>
      <c r="CW31" s="623"/>
      <c r="CX31" s="623"/>
      <c r="CY31" s="624"/>
      <c r="CZ31" s="625">
        <v>1.7</v>
      </c>
      <c r="DA31" s="626"/>
      <c r="DB31" s="626"/>
      <c r="DC31" s="627"/>
      <c r="DD31" s="600">
        <v>76006</v>
      </c>
      <c r="DE31" s="623"/>
      <c r="DF31" s="623"/>
      <c r="DG31" s="623"/>
      <c r="DH31" s="623"/>
      <c r="DI31" s="623"/>
      <c r="DJ31" s="623"/>
      <c r="DK31" s="624"/>
      <c r="DL31" s="600">
        <v>76006</v>
      </c>
      <c r="DM31" s="623"/>
      <c r="DN31" s="623"/>
      <c r="DO31" s="623"/>
      <c r="DP31" s="623"/>
      <c r="DQ31" s="623"/>
      <c r="DR31" s="623"/>
      <c r="DS31" s="623"/>
      <c r="DT31" s="623"/>
      <c r="DU31" s="623"/>
      <c r="DV31" s="624"/>
      <c r="DW31" s="596">
        <v>2.9</v>
      </c>
      <c r="DX31" s="621"/>
      <c r="DY31" s="621"/>
      <c r="DZ31" s="621"/>
      <c r="EA31" s="621"/>
      <c r="EB31" s="621"/>
      <c r="EC31" s="622"/>
    </row>
    <row r="32" spans="2:133" ht="11.25" customHeight="1" x14ac:dyDescent="0.15">
      <c r="B32" s="588" t="s">
        <v>296</v>
      </c>
      <c r="C32" s="589"/>
      <c r="D32" s="589"/>
      <c r="E32" s="589"/>
      <c r="F32" s="589"/>
      <c r="G32" s="589"/>
      <c r="H32" s="589"/>
      <c r="I32" s="589"/>
      <c r="J32" s="589"/>
      <c r="K32" s="589"/>
      <c r="L32" s="589"/>
      <c r="M32" s="589"/>
      <c r="N32" s="589"/>
      <c r="O32" s="589"/>
      <c r="P32" s="589"/>
      <c r="Q32" s="590"/>
      <c r="R32" s="591">
        <v>77848</v>
      </c>
      <c r="S32" s="592"/>
      <c r="T32" s="592"/>
      <c r="U32" s="592"/>
      <c r="V32" s="592"/>
      <c r="W32" s="592"/>
      <c r="X32" s="592"/>
      <c r="Y32" s="593"/>
      <c r="Z32" s="594">
        <v>1.6</v>
      </c>
      <c r="AA32" s="594"/>
      <c r="AB32" s="594"/>
      <c r="AC32" s="594"/>
      <c r="AD32" s="595">
        <v>45</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96.5</v>
      </c>
      <c r="BH32" s="659"/>
      <c r="BI32" s="659"/>
      <c r="BJ32" s="659"/>
      <c r="BK32" s="659"/>
      <c r="BL32" s="659"/>
      <c r="BM32" s="660">
        <v>68.400000000000006</v>
      </c>
      <c r="BN32" s="659"/>
      <c r="BO32" s="659"/>
      <c r="BP32" s="659"/>
      <c r="BQ32" s="661"/>
      <c r="BR32" s="658">
        <v>95.6</v>
      </c>
      <c r="BS32" s="659"/>
      <c r="BT32" s="659"/>
      <c r="BU32" s="659"/>
      <c r="BV32" s="659"/>
      <c r="BW32" s="659"/>
      <c r="BX32" s="660">
        <v>67.5</v>
      </c>
      <c r="BY32" s="659"/>
      <c r="BZ32" s="659"/>
      <c r="CA32" s="659"/>
      <c r="CB32" s="661"/>
      <c r="CD32" s="656"/>
      <c r="CE32" s="657"/>
      <c r="CF32" s="605" t="s">
        <v>298</v>
      </c>
      <c r="CG32" s="606"/>
      <c r="CH32" s="606"/>
      <c r="CI32" s="606"/>
      <c r="CJ32" s="606"/>
      <c r="CK32" s="606"/>
      <c r="CL32" s="606"/>
      <c r="CM32" s="606"/>
      <c r="CN32" s="606"/>
      <c r="CO32" s="606"/>
      <c r="CP32" s="606"/>
      <c r="CQ32" s="607"/>
      <c r="CR32" s="591">
        <v>862</v>
      </c>
      <c r="CS32" s="592"/>
      <c r="CT32" s="592"/>
      <c r="CU32" s="592"/>
      <c r="CV32" s="592"/>
      <c r="CW32" s="592"/>
      <c r="CX32" s="592"/>
      <c r="CY32" s="593"/>
      <c r="CZ32" s="625">
        <v>0</v>
      </c>
      <c r="DA32" s="626"/>
      <c r="DB32" s="626"/>
      <c r="DC32" s="627"/>
      <c r="DD32" s="600">
        <v>862</v>
      </c>
      <c r="DE32" s="592"/>
      <c r="DF32" s="592"/>
      <c r="DG32" s="592"/>
      <c r="DH32" s="592"/>
      <c r="DI32" s="592"/>
      <c r="DJ32" s="592"/>
      <c r="DK32" s="593"/>
      <c r="DL32" s="600">
        <v>862</v>
      </c>
      <c r="DM32" s="592"/>
      <c r="DN32" s="592"/>
      <c r="DO32" s="592"/>
      <c r="DP32" s="592"/>
      <c r="DQ32" s="592"/>
      <c r="DR32" s="592"/>
      <c r="DS32" s="592"/>
      <c r="DT32" s="592"/>
      <c r="DU32" s="592"/>
      <c r="DV32" s="593"/>
      <c r="DW32" s="596">
        <v>0</v>
      </c>
      <c r="DX32" s="621"/>
      <c r="DY32" s="621"/>
      <c r="DZ32" s="621"/>
      <c r="EA32" s="621"/>
      <c r="EB32" s="621"/>
      <c r="EC32" s="622"/>
    </row>
    <row r="33" spans="2:133" ht="11.25" customHeight="1" x14ac:dyDescent="0.15">
      <c r="B33" s="588" t="s">
        <v>299</v>
      </c>
      <c r="C33" s="589"/>
      <c r="D33" s="589"/>
      <c r="E33" s="589"/>
      <c r="F33" s="589"/>
      <c r="G33" s="589"/>
      <c r="H33" s="589"/>
      <c r="I33" s="589"/>
      <c r="J33" s="589"/>
      <c r="K33" s="589"/>
      <c r="L33" s="589"/>
      <c r="M33" s="589"/>
      <c r="N33" s="589"/>
      <c r="O33" s="589"/>
      <c r="P33" s="589"/>
      <c r="Q33" s="590"/>
      <c r="R33" s="591">
        <v>332181</v>
      </c>
      <c r="S33" s="592"/>
      <c r="T33" s="592"/>
      <c r="U33" s="592"/>
      <c r="V33" s="592"/>
      <c r="W33" s="592"/>
      <c r="X33" s="592"/>
      <c r="Y33" s="593"/>
      <c r="Z33" s="594">
        <v>6.7</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1920994</v>
      </c>
      <c r="CS33" s="623"/>
      <c r="CT33" s="623"/>
      <c r="CU33" s="623"/>
      <c r="CV33" s="623"/>
      <c r="CW33" s="623"/>
      <c r="CX33" s="623"/>
      <c r="CY33" s="624"/>
      <c r="CZ33" s="625">
        <v>43</v>
      </c>
      <c r="DA33" s="626"/>
      <c r="DB33" s="626"/>
      <c r="DC33" s="627"/>
      <c r="DD33" s="600">
        <v>1519632</v>
      </c>
      <c r="DE33" s="623"/>
      <c r="DF33" s="623"/>
      <c r="DG33" s="623"/>
      <c r="DH33" s="623"/>
      <c r="DI33" s="623"/>
      <c r="DJ33" s="623"/>
      <c r="DK33" s="624"/>
      <c r="DL33" s="600">
        <v>1143867</v>
      </c>
      <c r="DM33" s="623"/>
      <c r="DN33" s="623"/>
      <c r="DO33" s="623"/>
      <c r="DP33" s="623"/>
      <c r="DQ33" s="623"/>
      <c r="DR33" s="623"/>
      <c r="DS33" s="623"/>
      <c r="DT33" s="623"/>
      <c r="DU33" s="623"/>
      <c r="DV33" s="624"/>
      <c r="DW33" s="596">
        <v>43.1</v>
      </c>
      <c r="DX33" s="621"/>
      <c r="DY33" s="621"/>
      <c r="DZ33" s="621"/>
      <c r="EA33" s="621"/>
      <c r="EB33" s="621"/>
      <c r="EC33" s="622"/>
    </row>
    <row r="34" spans="2:133" ht="11.25" customHeight="1" x14ac:dyDescent="0.15">
      <c r="B34" s="588" t="s">
        <v>301</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571249</v>
      </c>
      <c r="CS34" s="592"/>
      <c r="CT34" s="592"/>
      <c r="CU34" s="592"/>
      <c r="CV34" s="592"/>
      <c r="CW34" s="592"/>
      <c r="CX34" s="592"/>
      <c r="CY34" s="593"/>
      <c r="CZ34" s="625">
        <v>12.8</v>
      </c>
      <c r="DA34" s="626"/>
      <c r="DB34" s="626"/>
      <c r="DC34" s="627"/>
      <c r="DD34" s="600">
        <v>380024</v>
      </c>
      <c r="DE34" s="592"/>
      <c r="DF34" s="592"/>
      <c r="DG34" s="592"/>
      <c r="DH34" s="592"/>
      <c r="DI34" s="592"/>
      <c r="DJ34" s="592"/>
      <c r="DK34" s="593"/>
      <c r="DL34" s="600">
        <v>271578</v>
      </c>
      <c r="DM34" s="592"/>
      <c r="DN34" s="592"/>
      <c r="DO34" s="592"/>
      <c r="DP34" s="592"/>
      <c r="DQ34" s="592"/>
      <c r="DR34" s="592"/>
      <c r="DS34" s="592"/>
      <c r="DT34" s="592"/>
      <c r="DU34" s="592"/>
      <c r="DV34" s="593"/>
      <c r="DW34" s="596">
        <v>10.199999999999999</v>
      </c>
      <c r="DX34" s="621"/>
      <c r="DY34" s="621"/>
      <c r="DZ34" s="621"/>
      <c r="EA34" s="621"/>
      <c r="EB34" s="621"/>
      <c r="EC34" s="622"/>
    </row>
    <row r="35" spans="2:133" ht="11.25" customHeight="1" x14ac:dyDescent="0.15">
      <c r="B35" s="588" t="s">
        <v>305</v>
      </c>
      <c r="C35" s="589"/>
      <c r="D35" s="589"/>
      <c r="E35" s="589"/>
      <c r="F35" s="589"/>
      <c r="G35" s="589"/>
      <c r="H35" s="589"/>
      <c r="I35" s="589"/>
      <c r="J35" s="589"/>
      <c r="K35" s="589"/>
      <c r="L35" s="589"/>
      <c r="M35" s="589"/>
      <c r="N35" s="589"/>
      <c r="O35" s="589"/>
      <c r="P35" s="589"/>
      <c r="Q35" s="590"/>
      <c r="R35" s="591">
        <v>148081</v>
      </c>
      <c r="S35" s="592"/>
      <c r="T35" s="592"/>
      <c r="U35" s="592"/>
      <c r="V35" s="592"/>
      <c r="W35" s="592"/>
      <c r="X35" s="592"/>
      <c r="Y35" s="593"/>
      <c r="Z35" s="594">
        <v>3</v>
      </c>
      <c r="AA35" s="594"/>
      <c r="AB35" s="594"/>
      <c r="AC35" s="594"/>
      <c r="AD35" s="595" t="s">
        <v>111</v>
      </c>
      <c r="AE35" s="595"/>
      <c r="AF35" s="595"/>
      <c r="AG35" s="595"/>
      <c r="AH35" s="595"/>
      <c r="AI35" s="595"/>
      <c r="AJ35" s="595"/>
      <c r="AK35" s="595"/>
      <c r="AL35" s="596" t="s">
        <v>111</v>
      </c>
      <c r="AM35" s="597"/>
      <c r="AN35" s="597"/>
      <c r="AO35" s="598"/>
      <c r="AP35" s="186"/>
      <c r="AQ35" s="602" t="s">
        <v>306</v>
      </c>
      <c r="AR35" s="603"/>
      <c r="AS35" s="603"/>
      <c r="AT35" s="603"/>
      <c r="AU35" s="603"/>
      <c r="AV35" s="603"/>
      <c r="AW35" s="603"/>
      <c r="AX35" s="603"/>
      <c r="AY35" s="604"/>
      <c r="AZ35" s="580">
        <v>612662</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-110117</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79028</v>
      </c>
      <c r="CS35" s="623"/>
      <c r="CT35" s="623"/>
      <c r="CU35" s="623"/>
      <c r="CV35" s="623"/>
      <c r="CW35" s="623"/>
      <c r="CX35" s="623"/>
      <c r="CY35" s="624"/>
      <c r="CZ35" s="625">
        <v>1.8</v>
      </c>
      <c r="DA35" s="626"/>
      <c r="DB35" s="626"/>
      <c r="DC35" s="627"/>
      <c r="DD35" s="600">
        <v>35269</v>
      </c>
      <c r="DE35" s="623"/>
      <c r="DF35" s="623"/>
      <c r="DG35" s="623"/>
      <c r="DH35" s="623"/>
      <c r="DI35" s="623"/>
      <c r="DJ35" s="623"/>
      <c r="DK35" s="624"/>
      <c r="DL35" s="600">
        <v>35269</v>
      </c>
      <c r="DM35" s="623"/>
      <c r="DN35" s="623"/>
      <c r="DO35" s="623"/>
      <c r="DP35" s="623"/>
      <c r="DQ35" s="623"/>
      <c r="DR35" s="623"/>
      <c r="DS35" s="623"/>
      <c r="DT35" s="623"/>
      <c r="DU35" s="623"/>
      <c r="DV35" s="624"/>
      <c r="DW35" s="596">
        <v>1.3</v>
      </c>
      <c r="DX35" s="621"/>
      <c r="DY35" s="621"/>
      <c r="DZ35" s="621"/>
      <c r="EA35" s="621"/>
      <c r="EB35" s="621"/>
      <c r="EC35" s="622"/>
    </row>
    <row r="36" spans="2:133" ht="11.25" customHeight="1" x14ac:dyDescent="0.15">
      <c r="B36" s="634" t="s">
        <v>309</v>
      </c>
      <c r="C36" s="635"/>
      <c r="D36" s="635"/>
      <c r="E36" s="635"/>
      <c r="F36" s="635"/>
      <c r="G36" s="635"/>
      <c r="H36" s="635"/>
      <c r="I36" s="635"/>
      <c r="J36" s="635"/>
      <c r="K36" s="635"/>
      <c r="L36" s="635"/>
      <c r="M36" s="635"/>
      <c r="N36" s="635"/>
      <c r="O36" s="635"/>
      <c r="P36" s="635"/>
      <c r="Q36" s="636"/>
      <c r="R36" s="663">
        <v>4954048</v>
      </c>
      <c r="S36" s="664"/>
      <c r="T36" s="664"/>
      <c r="U36" s="664"/>
      <c r="V36" s="664"/>
      <c r="W36" s="664"/>
      <c r="X36" s="664"/>
      <c r="Y36" s="665"/>
      <c r="Z36" s="666">
        <v>100</v>
      </c>
      <c r="AA36" s="666"/>
      <c r="AB36" s="666"/>
      <c r="AC36" s="666"/>
      <c r="AD36" s="667">
        <v>2503602</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137360</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-133783</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621264</v>
      </c>
      <c r="CS36" s="592"/>
      <c r="CT36" s="592"/>
      <c r="CU36" s="592"/>
      <c r="CV36" s="592"/>
      <c r="CW36" s="592"/>
      <c r="CX36" s="592"/>
      <c r="CY36" s="593"/>
      <c r="CZ36" s="625">
        <v>13.9</v>
      </c>
      <c r="DA36" s="626"/>
      <c r="DB36" s="626"/>
      <c r="DC36" s="627"/>
      <c r="DD36" s="600">
        <v>605007</v>
      </c>
      <c r="DE36" s="592"/>
      <c r="DF36" s="592"/>
      <c r="DG36" s="592"/>
      <c r="DH36" s="592"/>
      <c r="DI36" s="592"/>
      <c r="DJ36" s="592"/>
      <c r="DK36" s="593"/>
      <c r="DL36" s="600">
        <v>506098</v>
      </c>
      <c r="DM36" s="592"/>
      <c r="DN36" s="592"/>
      <c r="DO36" s="592"/>
      <c r="DP36" s="592"/>
      <c r="DQ36" s="592"/>
      <c r="DR36" s="592"/>
      <c r="DS36" s="592"/>
      <c r="DT36" s="592"/>
      <c r="DU36" s="592"/>
      <c r="DV36" s="593"/>
      <c r="DW36" s="596">
        <v>19.100000000000001</v>
      </c>
      <c r="DX36" s="621"/>
      <c r="DY36" s="621"/>
      <c r="DZ36" s="621"/>
      <c r="EA36" s="621"/>
      <c r="EB36" s="621"/>
      <c r="EC36" s="622"/>
    </row>
    <row r="37" spans="2:133" ht="11.25" customHeight="1" x14ac:dyDescent="0.15">
      <c r="AQ37" s="670" t="s">
        <v>313</v>
      </c>
      <c r="AR37" s="671"/>
      <c r="AS37" s="671"/>
      <c r="AT37" s="671"/>
      <c r="AU37" s="671"/>
      <c r="AV37" s="671"/>
      <c r="AW37" s="671"/>
      <c r="AX37" s="671"/>
      <c r="AY37" s="672"/>
      <c r="AZ37" s="591">
        <v>37583</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1509</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297224</v>
      </c>
      <c r="CS37" s="623"/>
      <c r="CT37" s="623"/>
      <c r="CU37" s="623"/>
      <c r="CV37" s="623"/>
      <c r="CW37" s="623"/>
      <c r="CX37" s="623"/>
      <c r="CY37" s="624"/>
      <c r="CZ37" s="625">
        <v>6.7</v>
      </c>
      <c r="DA37" s="626"/>
      <c r="DB37" s="626"/>
      <c r="DC37" s="627"/>
      <c r="DD37" s="600">
        <v>297224</v>
      </c>
      <c r="DE37" s="623"/>
      <c r="DF37" s="623"/>
      <c r="DG37" s="623"/>
      <c r="DH37" s="623"/>
      <c r="DI37" s="623"/>
      <c r="DJ37" s="623"/>
      <c r="DK37" s="624"/>
      <c r="DL37" s="600">
        <v>280464</v>
      </c>
      <c r="DM37" s="623"/>
      <c r="DN37" s="623"/>
      <c r="DO37" s="623"/>
      <c r="DP37" s="623"/>
      <c r="DQ37" s="623"/>
      <c r="DR37" s="623"/>
      <c r="DS37" s="623"/>
      <c r="DT37" s="623"/>
      <c r="DU37" s="623"/>
      <c r="DV37" s="624"/>
      <c r="DW37" s="596">
        <v>10.6</v>
      </c>
      <c r="DX37" s="621"/>
      <c r="DY37" s="621"/>
      <c r="DZ37" s="621"/>
      <c r="EA37" s="621"/>
      <c r="EB37" s="621"/>
      <c r="EC37" s="622"/>
    </row>
    <row r="38" spans="2:133" ht="11.25" customHeight="1" x14ac:dyDescent="0.15">
      <c r="AQ38" s="670" t="s">
        <v>316</v>
      </c>
      <c r="AR38" s="671"/>
      <c r="AS38" s="671"/>
      <c r="AT38" s="671"/>
      <c r="AU38" s="671"/>
      <c r="AV38" s="671"/>
      <c r="AW38" s="671"/>
      <c r="AX38" s="671"/>
      <c r="AY38" s="672"/>
      <c r="AZ38" s="591" t="s">
        <v>317</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2505</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437719</v>
      </c>
      <c r="CS38" s="592"/>
      <c r="CT38" s="592"/>
      <c r="CU38" s="592"/>
      <c r="CV38" s="592"/>
      <c r="CW38" s="592"/>
      <c r="CX38" s="592"/>
      <c r="CY38" s="593"/>
      <c r="CZ38" s="625">
        <v>9.8000000000000007</v>
      </c>
      <c r="DA38" s="626"/>
      <c r="DB38" s="626"/>
      <c r="DC38" s="627"/>
      <c r="DD38" s="600">
        <v>368796</v>
      </c>
      <c r="DE38" s="592"/>
      <c r="DF38" s="592"/>
      <c r="DG38" s="592"/>
      <c r="DH38" s="592"/>
      <c r="DI38" s="592"/>
      <c r="DJ38" s="592"/>
      <c r="DK38" s="593"/>
      <c r="DL38" s="600">
        <v>330922</v>
      </c>
      <c r="DM38" s="592"/>
      <c r="DN38" s="592"/>
      <c r="DO38" s="592"/>
      <c r="DP38" s="592"/>
      <c r="DQ38" s="592"/>
      <c r="DR38" s="592"/>
      <c r="DS38" s="592"/>
      <c r="DT38" s="592"/>
      <c r="DU38" s="592"/>
      <c r="DV38" s="593"/>
      <c r="DW38" s="596">
        <v>12.5</v>
      </c>
      <c r="DX38" s="621"/>
      <c r="DY38" s="621"/>
      <c r="DZ38" s="621"/>
      <c r="EA38" s="621"/>
      <c r="EB38" s="621"/>
      <c r="EC38" s="622"/>
    </row>
    <row r="39" spans="2:133" ht="11.25" customHeight="1" x14ac:dyDescent="0.15">
      <c r="AQ39" s="670" t="s">
        <v>320</v>
      </c>
      <c r="AR39" s="671"/>
      <c r="AS39" s="671"/>
      <c r="AT39" s="671"/>
      <c r="AU39" s="671"/>
      <c r="AV39" s="671"/>
      <c r="AW39" s="671"/>
      <c r="AX39" s="671"/>
      <c r="AY39" s="672"/>
      <c r="AZ39" s="591" t="s">
        <v>317</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66</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175934</v>
      </c>
      <c r="CS39" s="623"/>
      <c r="CT39" s="623"/>
      <c r="CU39" s="623"/>
      <c r="CV39" s="623"/>
      <c r="CW39" s="623"/>
      <c r="CX39" s="623"/>
      <c r="CY39" s="624"/>
      <c r="CZ39" s="625">
        <v>3.9</v>
      </c>
      <c r="DA39" s="626"/>
      <c r="DB39" s="626"/>
      <c r="DC39" s="627"/>
      <c r="DD39" s="600">
        <v>130536</v>
      </c>
      <c r="DE39" s="623"/>
      <c r="DF39" s="623"/>
      <c r="DG39" s="623"/>
      <c r="DH39" s="623"/>
      <c r="DI39" s="623"/>
      <c r="DJ39" s="623"/>
      <c r="DK39" s="624"/>
      <c r="DL39" s="600" t="s">
        <v>317</v>
      </c>
      <c r="DM39" s="623"/>
      <c r="DN39" s="623"/>
      <c r="DO39" s="623"/>
      <c r="DP39" s="623"/>
      <c r="DQ39" s="623"/>
      <c r="DR39" s="623"/>
      <c r="DS39" s="623"/>
      <c r="DT39" s="623"/>
      <c r="DU39" s="623"/>
      <c r="DV39" s="624"/>
      <c r="DW39" s="596" t="s">
        <v>317</v>
      </c>
      <c r="DX39" s="621"/>
      <c r="DY39" s="621"/>
      <c r="DZ39" s="621"/>
      <c r="EA39" s="621"/>
      <c r="EB39" s="621"/>
      <c r="EC39" s="622"/>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102345</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145</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35800</v>
      </c>
      <c r="CS40" s="592"/>
      <c r="CT40" s="592"/>
      <c r="CU40" s="592"/>
      <c r="CV40" s="592"/>
      <c r="CW40" s="592"/>
      <c r="CX40" s="592"/>
      <c r="CY40" s="593"/>
      <c r="CZ40" s="625">
        <v>0.8</v>
      </c>
      <c r="DA40" s="626"/>
      <c r="DB40" s="626"/>
      <c r="DC40" s="627"/>
      <c r="DD40" s="600" t="s">
        <v>317</v>
      </c>
      <c r="DE40" s="592"/>
      <c r="DF40" s="592"/>
      <c r="DG40" s="592"/>
      <c r="DH40" s="592"/>
      <c r="DI40" s="592"/>
      <c r="DJ40" s="592"/>
      <c r="DK40" s="593"/>
      <c r="DL40" s="600" t="s">
        <v>317</v>
      </c>
      <c r="DM40" s="592"/>
      <c r="DN40" s="592"/>
      <c r="DO40" s="592"/>
      <c r="DP40" s="592"/>
      <c r="DQ40" s="592"/>
      <c r="DR40" s="592"/>
      <c r="DS40" s="592"/>
      <c r="DT40" s="592"/>
      <c r="DU40" s="592"/>
      <c r="DV40" s="593"/>
      <c r="DW40" s="596" t="s">
        <v>317</v>
      </c>
      <c r="DX40" s="621"/>
      <c r="DY40" s="621"/>
      <c r="DZ40" s="621"/>
      <c r="EA40" s="621"/>
      <c r="EB40" s="621"/>
      <c r="EC40" s="622"/>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335374</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289</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443918</v>
      </c>
      <c r="CS42" s="592"/>
      <c r="CT42" s="592"/>
      <c r="CU42" s="592"/>
      <c r="CV42" s="592"/>
      <c r="CW42" s="592"/>
      <c r="CX42" s="592"/>
      <c r="CY42" s="593"/>
      <c r="CZ42" s="625">
        <v>9.9</v>
      </c>
      <c r="DA42" s="674"/>
      <c r="DB42" s="674"/>
      <c r="DC42" s="675"/>
      <c r="DD42" s="600">
        <v>185288</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9873</v>
      </c>
      <c r="CS43" s="623"/>
      <c r="CT43" s="623"/>
      <c r="CU43" s="623"/>
      <c r="CV43" s="623"/>
      <c r="CW43" s="623"/>
      <c r="CX43" s="623"/>
      <c r="CY43" s="624"/>
      <c r="CZ43" s="625">
        <v>0.2</v>
      </c>
      <c r="DA43" s="626"/>
      <c r="DB43" s="626"/>
      <c r="DC43" s="627"/>
      <c r="DD43" s="600">
        <v>9873</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335</v>
      </c>
      <c r="CD44" s="697" t="s">
        <v>287</v>
      </c>
      <c r="CE44" s="698"/>
      <c r="CF44" s="588" t="s">
        <v>336</v>
      </c>
      <c r="CG44" s="589"/>
      <c r="CH44" s="589"/>
      <c r="CI44" s="589"/>
      <c r="CJ44" s="589"/>
      <c r="CK44" s="589"/>
      <c r="CL44" s="589"/>
      <c r="CM44" s="589"/>
      <c r="CN44" s="589"/>
      <c r="CO44" s="589"/>
      <c r="CP44" s="589"/>
      <c r="CQ44" s="590"/>
      <c r="CR44" s="591">
        <v>443918</v>
      </c>
      <c r="CS44" s="592"/>
      <c r="CT44" s="592"/>
      <c r="CU44" s="592"/>
      <c r="CV44" s="592"/>
      <c r="CW44" s="592"/>
      <c r="CX44" s="592"/>
      <c r="CY44" s="593"/>
      <c r="CZ44" s="625">
        <v>9.9</v>
      </c>
      <c r="DA44" s="674"/>
      <c r="DB44" s="674"/>
      <c r="DC44" s="675"/>
      <c r="DD44" s="600">
        <v>185288</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699"/>
      <c r="CE45" s="700"/>
      <c r="CF45" s="588" t="s">
        <v>337</v>
      </c>
      <c r="CG45" s="589"/>
      <c r="CH45" s="589"/>
      <c r="CI45" s="589"/>
      <c r="CJ45" s="589"/>
      <c r="CK45" s="589"/>
      <c r="CL45" s="589"/>
      <c r="CM45" s="589"/>
      <c r="CN45" s="589"/>
      <c r="CO45" s="589"/>
      <c r="CP45" s="589"/>
      <c r="CQ45" s="590"/>
      <c r="CR45" s="591">
        <v>254737</v>
      </c>
      <c r="CS45" s="623"/>
      <c r="CT45" s="623"/>
      <c r="CU45" s="623"/>
      <c r="CV45" s="623"/>
      <c r="CW45" s="623"/>
      <c r="CX45" s="623"/>
      <c r="CY45" s="624"/>
      <c r="CZ45" s="625">
        <v>5.7</v>
      </c>
      <c r="DA45" s="626"/>
      <c r="DB45" s="626"/>
      <c r="DC45" s="627"/>
      <c r="DD45" s="600">
        <v>52878</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699"/>
      <c r="CE46" s="700"/>
      <c r="CF46" s="588" t="s">
        <v>338</v>
      </c>
      <c r="CG46" s="589"/>
      <c r="CH46" s="589"/>
      <c r="CI46" s="589"/>
      <c r="CJ46" s="589"/>
      <c r="CK46" s="589"/>
      <c r="CL46" s="589"/>
      <c r="CM46" s="589"/>
      <c r="CN46" s="589"/>
      <c r="CO46" s="589"/>
      <c r="CP46" s="589"/>
      <c r="CQ46" s="590"/>
      <c r="CR46" s="591">
        <v>184181</v>
      </c>
      <c r="CS46" s="592"/>
      <c r="CT46" s="592"/>
      <c r="CU46" s="592"/>
      <c r="CV46" s="592"/>
      <c r="CW46" s="592"/>
      <c r="CX46" s="592"/>
      <c r="CY46" s="593"/>
      <c r="CZ46" s="625">
        <v>4.0999999999999996</v>
      </c>
      <c r="DA46" s="674"/>
      <c r="DB46" s="674"/>
      <c r="DC46" s="675"/>
      <c r="DD46" s="600">
        <v>127410</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699"/>
      <c r="CE47" s="700"/>
      <c r="CF47" s="588" t="s">
        <v>339</v>
      </c>
      <c r="CG47" s="589"/>
      <c r="CH47" s="589"/>
      <c r="CI47" s="589"/>
      <c r="CJ47" s="589"/>
      <c r="CK47" s="589"/>
      <c r="CL47" s="589"/>
      <c r="CM47" s="589"/>
      <c r="CN47" s="589"/>
      <c r="CO47" s="589"/>
      <c r="CP47" s="589"/>
      <c r="CQ47" s="590"/>
      <c r="CR47" s="591" t="s">
        <v>317</v>
      </c>
      <c r="CS47" s="623"/>
      <c r="CT47" s="623"/>
      <c r="CU47" s="623"/>
      <c r="CV47" s="623"/>
      <c r="CW47" s="623"/>
      <c r="CX47" s="623"/>
      <c r="CY47" s="624"/>
      <c r="CZ47" s="625" t="s">
        <v>317</v>
      </c>
      <c r="DA47" s="626"/>
      <c r="DB47" s="626"/>
      <c r="DC47" s="627"/>
      <c r="DD47" s="600" t="s">
        <v>317</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1"/>
      <c r="CE48" s="702"/>
      <c r="CF48" s="588" t="s">
        <v>340</v>
      </c>
      <c r="CG48" s="589"/>
      <c r="CH48" s="589"/>
      <c r="CI48" s="589"/>
      <c r="CJ48" s="589"/>
      <c r="CK48" s="589"/>
      <c r="CL48" s="589"/>
      <c r="CM48" s="589"/>
      <c r="CN48" s="589"/>
      <c r="CO48" s="589"/>
      <c r="CP48" s="589"/>
      <c r="CQ48" s="590"/>
      <c r="CR48" s="591" t="s">
        <v>317</v>
      </c>
      <c r="CS48" s="592"/>
      <c r="CT48" s="592"/>
      <c r="CU48" s="592"/>
      <c r="CV48" s="592"/>
      <c r="CW48" s="592"/>
      <c r="CX48" s="592"/>
      <c r="CY48" s="593"/>
      <c r="CZ48" s="625" t="s">
        <v>317</v>
      </c>
      <c r="DA48" s="674"/>
      <c r="DB48" s="674"/>
      <c r="DC48" s="675"/>
      <c r="DD48" s="600" t="s">
        <v>317</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4" t="s">
        <v>341</v>
      </c>
      <c r="CE49" s="635"/>
      <c r="CF49" s="635"/>
      <c r="CG49" s="635"/>
      <c r="CH49" s="635"/>
      <c r="CI49" s="635"/>
      <c r="CJ49" s="635"/>
      <c r="CK49" s="635"/>
      <c r="CL49" s="635"/>
      <c r="CM49" s="635"/>
      <c r="CN49" s="635"/>
      <c r="CO49" s="635"/>
      <c r="CP49" s="635"/>
      <c r="CQ49" s="636"/>
      <c r="CR49" s="663">
        <v>4463743</v>
      </c>
      <c r="CS49" s="659"/>
      <c r="CT49" s="659"/>
      <c r="CU49" s="659"/>
      <c r="CV49" s="659"/>
      <c r="CW49" s="659"/>
      <c r="CX49" s="659"/>
      <c r="CY49" s="686"/>
      <c r="CZ49" s="687">
        <v>100</v>
      </c>
      <c r="DA49" s="688"/>
      <c r="DB49" s="688"/>
      <c r="DC49" s="689"/>
      <c r="DD49" s="690">
        <v>3074704</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364</v>
      </c>
      <c r="C7" s="718"/>
      <c r="D7" s="718"/>
      <c r="E7" s="718"/>
      <c r="F7" s="718"/>
      <c r="G7" s="718"/>
      <c r="H7" s="718"/>
      <c r="I7" s="718"/>
      <c r="J7" s="718"/>
      <c r="K7" s="718"/>
      <c r="L7" s="718"/>
      <c r="M7" s="718"/>
      <c r="N7" s="718"/>
      <c r="O7" s="718"/>
      <c r="P7" s="719"/>
      <c r="Q7" s="720">
        <v>4862</v>
      </c>
      <c r="R7" s="721"/>
      <c r="S7" s="721"/>
      <c r="T7" s="721"/>
      <c r="U7" s="721"/>
      <c r="V7" s="721">
        <v>4410</v>
      </c>
      <c r="W7" s="721"/>
      <c r="X7" s="721"/>
      <c r="Y7" s="721"/>
      <c r="Z7" s="721"/>
      <c r="AA7" s="721">
        <v>452</v>
      </c>
      <c r="AB7" s="721"/>
      <c r="AC7" s="721"/>
      <c r="AD7" s="721"/>
      <c r="AE7" s="722"/>
      <c r="AF7" s="723">
        <v>443</v>
      </c>
      <c r="AG7" s="724"/>
      <c r="AH7" s="724"/>
      <c r="AI7" s="724"/>
      <c r="AJ7" s="725"/>
      <c r="AK7" s="760" t="s">
        <v>532</v>
      </c>
      <c r="AL7" s="761"/>
      <c r="AM7" s="761"/>
      <c r="AN7" s="761"/>
      <c r="AO7" s="761"/>
      <c r="AP7" s="761">
        <v>4768</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535</v>
      </c>
      <c r="BT7" s="765"/>
      <c r="BU7" s="765"/>
      <c r="BV7" s="765"/>
      <c r="BW7" s="765"/>
      <c r="BX7" s="765"/>
      <c r="BY7" s="765"/>
      <c r="BZ7" s="765"/>
      <c r="CA7" s="765"/>
      <c r="CB7" s="765"/>
      <c r="CC7" s="765"/>
      <c r="CD7" s="765"/>
      <c r="CE7" s="765"/>
      <c r="CF7" s="765"/>
      <c r="CG7" s="766"/>
      <c r="CH7" s="757">
        <v>0</v>
      </c>
      <c r="CI7" s="758"/>
      <c r="CJ7" s="758"/>
      <c r="CK7" s="758"/>
      <c r="CL7" s="759"/>
      <c r="CM7" s="757">
        <v>17</v>
      </c>
      <c r="CN7" s="758"/>
      <c r="CO7" s="758"/>
      <c r="CP7" s="758"/>
      <c r="CQ7" s="759"/>
      <c r="CR7" s="757">
        <v>8</v>
      </c>
      <c r="CS7" s="758"/>
      <c r="CT7" s="758"/>
      <c r="CU7" s="758"/>
      <c r="CV7" s="759"/>
      <c r="CW7" s="757" t="s">
        <v>536</v>
      </c>
      <c r="CX7" s="758"/>
      <c r="CY7" s="758"/>
      <c r="CZ7" s="758"/>
      <c r="DA7" s="759"/>
      <c r="DB7" s="757" t="s">
        <v>536</v>
      </c>
      <c r="DC7" s="758"/>
      <c r="DD7" s="758"/>
      <c r="DE7" s="758"/>
      <c r="DF7" s="759"/>
      <c r="DG7" s="757" t="s">
        <v>536</v>
      </c>
      <c r="DH7" s="758"/>
      <c r="DI7" s="758"/>
      <c r="DJ7" s="758"/>
      <c r="DK7" s="759"/>
      <c r="DL7" s="757" t="s">
        <v>537</v>
      </c>
      <c r="DM7" s="758"/>
      <c r="DN7" s="758"/>
      <c r="DO7" s="758"/>
      <c r="DP7" s="759"/>
      <c r="DQ7" s="757" t="s">
        <v>536</v>
      </c>
      <c r="DR7" s="758"/>
      <c r="DS7" s="758"/>
      <c r="DT7" s="758"/>
      <c r="DU7" s="759"/>
      <c r="DV7" s="738"/>
      <c r="DW7" s="739"/>
      <c r="DX7" s="739"/>
      <c r="DY7" s="739"/>
      <c r="DZ7" s="740"/>
      <c r="EA7" s="205"/>
    </row>
    <row r="8" spans="1:131" s="206" customFormat="1" ht="26.25" customHeight="1" x14ac:dyDescent="0.15">
      <c r="A8" s="212">
        <v>2</v>
      </c>
      <c r="B8" s="741" t="s">
        <v>365</v>
      </c>
      <c r="C8" s="742"/>
      <c r="D8" s="742"/>
      <c r="E8" s="742"/>
      <c r="F8" s="742"/>
      <c r="G8" s="742"/>
      <c r="H8" s="742"/>
      <c r="I8" s="742"/>
      <c r="J8" s="742"/>
      <c r="K8" s="742"/>
      <c r="L8" s="742"/>
      <c r="M8" s="742"/>
      <c r="N8" s="742"/>
      <c r="O8" s="742"/>
      <c r="P8" s="743"/>
      <c r="Q8" s="744">
        <v>54</v>
      </c>
      <c r="R8" s="745"/>
      <c r="S8" s="745"/>
      <c r="T8" s="745"/>
      <c r="U8" s="745"/>
      <c r="V8" s="745">
        <v>20</v>
      </c>
      <c r="W8" s="745"/>
      <c r="X8" s="745"/>
      <c r="Y8" s="745"/>
      <c r="Z8" s="745"/>
      <c r="AA8" s="745">
        <v>34</v>
      </c>
      <c r="AB8" s="745"/>
      <c r="AC8" s="745"/>
      <c r="AD8" s="745"/>
      <c r="AE8" s="746"/>
      <c r="AF8" s="747">
        <v>34</v>
      </c>
      <c r="AG8" s="748"/>
      <c r="AH8" s="748"/>
      <c r="AI8" s="748"/>
      <c r="AJ8" s="749"/>
      <c r="AK8" s="750" t="s">
        <v>532</v>
      </c>
      <c r="AL8" s="751"/>
      <c r="AM8" s="751"/>
      <c r="AN8" s="751"/>
      <c r="AO8" s="751"/>
      <c r="AP8" s="751">
        <v>30</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x14ac:dyDescent="0.15">
      <c r="A9" s="212">
        <v>3</v>
      </c>
      <c r="B9" s="741" t="s">
        <v>366</v>
      </c>
      <c r="C9" s="742"/>
      <c r="D9" s="742"/>
      <c r="E9" s="742"/>
      <c r="F9" s="742"/>
      <c r="G9" s="742"/>
      <c r="H9" s="742"/>
      <c r="I9" s="742"/>
      <c r="J9" s="742"/>
      <c r="K9" s="742"/>
      <c r="L9" s="742"/>
      <c r="M9" s="742"/>
      <c r="N9" s="742"/>
      <c r="O9" s="742"/>
      <c r="P9" s="743"/>
      <c r="Q9" s="744">
        <v>71</v>
      </c>
      <c r="R9" s="745"/>
      <c r="S9" s="745"/>
      <c r="T9" s="745"/>
      <c r="U9" s="745"/>
      <c r="V9" s="745">
        <v>67</v>
      </c>
      <c r="W9" s="745"/>
      <c r="X9" s="745"/>
      <c r="Y9" s="745"/>
      <c r="Z9" s="745"/>
      <c r="AA9" s="745">
        <v>4</v>
      </c>
      <c r="AB9" s="745"/>
      <c r="AC9" s="745"/>
      <c r="AD9" s="745"/>
      <c r="AE9" s="746"/>
      <c r="AF9" s="747">
        <v>4</v>
      </c>
      <c r="AG9" s="748"/>
      <c r="AH9" s="748"/>
      <c r="AI9" s="748"/>
      <c r="AJ9" s="749"/>
      <c r="AK9" s="750">
        <v>33</v>
      </c>
      <c r="AL9" s="751"/>
      <c r="AM9" s="751"/>
      <c r="AN9" s="751"/>
      <c r="AO9" s="751"/>
      <c r="AP9" s="751" t="s">
        <v>532</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x14ac:dyDescent="0.15">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367</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
      <c r="A23" s="215" t="s">
        <v>368</v>
      </c>
      <c r="B23" s="776" t="s">
        <v>369</v>
      </c>
      <c r="C23" s="777"/>
      <c r="D23" s="777"/>
      <c r="E23" s="777"/>
      <c r="F23" s="777"/>
      <c r="G23" s="777"/>
      <c r="H23" s="777"/>
      <c r="I23" s="777"/>
      <c r="J23" s="777"/>
      <c r="K23" s="777"/>
      <c r="L23" s="777"/>
      <c r="M23" s="777"/>
      <c r="N23" s="777"/>
      <c r="O23" s="777"/>
      <c r="P23" s="778"/>
      <c r="Q23" s="779">
        <v>4954</v>
      </c>
      <c r="R23" s="780"/>
      <c r="S23" s="780"/>
      <c r="T23" s="780"/>
      <c r="U23" s="780"/>
      <c r="V23" s="780">
        <v>4464</v>
      </c>
      <c r="W23" s="780"/>
      <c r="X23" s="780"/>
      <c r="Y23" s="780"/>
      <c r="Z23" s="780"/>
      <c r="AA23" s="780">
        <v>490</v>
      </c>
      <c r="AB23" s="780"/>
      <c r="AC23" s="780"/>
      <c r="AD23" s="780"/>
      <c r="AE23" s="781"/>
      <c r="AF23" s="782">
        <v>481</v>
      </c>
      <c r="AG23" s="780"/>
      <c r="AH23" s="780"/>
      <c r="AI23" s="780"/>
      <c r="AJ23" s="783"/>
      <c r="AK23" s="784"/>
      <c r="AL23" s="785"/>
      <c r="AM23" s="785"/>
      <c r="AN23" s="785"/>
      <c r="AO23" s="785"/>
      <c r="AP23" s="780">
        <v>4798</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15">
      <c r="A24" s="794" t="s">
        <v>370</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
      <c r="A25" s="735" t="s">
        <v>371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15">
      <c r="A26" s="726" t="s">
        <v>347</v>
      </c>
      <c r="B26" s="727"/>
      <c r="C26" s="727"/>
      <c r="D26" s="727"/>
      <c r="E26" s="727"/>
      <c r="F26" s="727"/>
      <c r="G26" s="727"/>
      <c r="H26" s="727"/>
      <c r="I26" s="727"/>
      <c r="J26" s="727"/>
      <c r="K26" s="727"/>
      <c r="L26" s="727"/>
      <c r="M26" s="727"/>
      <c r="N26" s="727"/>
      <c r="O26" s="727"/>
      <c r="P26" s="728"/>
      <c r="Q26" s="703" t="s">
        <v>372</v>
      </c>
      <c r="R26" s="704"/>
      <c r="S26" s="704"/>
      <c r="T26" s="704"/>
      <c r="U26" s="705"/>
      <c r="V26" s="703" t="s">
        <v>373</v>
      </c>
      <c r="W26" s="704"/>
      <c r="X26" s="704"/>
      <c r="Y26" s="704"/>
      <c r="Z26" s="705"/>
      <c r="AA26" s="703" t="s">
        <v>374</v>
      </c>
      <c r="AB26" s="704"/>
      <c r="AC26" s="704"/>
      <c r="AD26" s="704"/>
      <c r="AE26" s="704"/>
      <c r="AF26" s="798" t="s">
        <v>375</v>
      </c>
      <c r="AG26" s="799"/>
      <c r="AH26" s="799"/>
      <c r="AI26" s="799"/>
      <c r="AJ26" s="800"/>
      <c r="AK26" s="704" t="s">
        <v>376</v>
      </c>
      <c r="AL26" s="704"/>
      <c r="AM26" s="704"/>
      <c r="AN26" s="704"/>
      <c r="AO26" s="705"/>
      <c r="AP26" s="703" t="s">
        <v>377</v>
      </c>
      <c r="AQ26" s="704"/>
      <c r="AR26" s="704"/>
      <c r="AS26" s="704"/>
      <c r="AT26" s="705"/>
      <c r="AU26" s="703" t="s">
        <v>378</v>
      </c>
      <c r="AV26" s="704"/>
      <c r="AW26" s="704"/>
      <c r="AX26" s="704"/>
      <c r="AY26" s="705"/>
      <c r="AZ26" s="703" t="s">
        <v>379</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15">
      <c r="A28" s="217">
        <v>1</v>
      </c>
      <c r="B28" s="717" t="s">
        <v>380</v>
      </c>
      <c r="C28" s="718"/>
      <c r="D28" s="718"/>
      <c r="E28" s="718"/>
      <c r="F28" s="718"/>
      <c r="G28" s="718"/>
      <c r="H28" s="718"/>
      <c r="I28" s="718"/>
      <c r="J28" s="718"/>
      <c r="K28" s="718"/>
      <c r="L28" s="718"/>
      <c r="M28" s="718"/>
      <c r="N28" s="718"/>
      <c r="O28" s="718"/>
      <c r="P28" s="719"/>
      <c r="Q28" s="808">
        <v>1083</v>
      </c>
      <c r="R28" s="809"/>
      <c r="S28" s="809"/>
      <c r="T28" s="809"/>
      <c r="U28" s="809"/>
      <c r="V28" s="809">
        <v>1193</v>
      </c>
      <c r="W28" s="809"/>
      <c r="X28" s="809"/>
      <c r="Y28" s="809"/>
      <c r="Z28" s="809"/>
      <c r="AA28" s="809">
        <v>-110</v>
      </c>
      <c r="AB28" s="809"/>
      <c r="AC28" s="809"/>
      <c r="AD28" s="809"/>
      <c r="AE28" s="810"/>
      <c r="AF28" s="811">
        <v>-110</v>
      </c>
      <c r="AG28" s="809"/>
      <c r="AH28" s="809"/>
      <c r="AI28" s="809"/>
      <c r="AJ28" s="812"/>
      <c r="AK28" s="813">
        <v>102</v>
      </c>
      <c r="AL28" s="804"/>
      <c r="AM28" s="804"/>
      <c r="AN28" s="804"/>
      <c r="AO28" s="804"/>
      <c r="AP28" s="804" t="s">
        <v>533</v>
      </c>
      <c r="AQ28" s="804"/>
      <c r="AR28" s="804"/>
      <c r="AS28" s="804"/>
      <c r="AT28" s="804"/>
      <c r="AU28" s="804" t="s">
        <v>533</v>
      </c>
      <c r="AV28" s="804"/>
      <c r="AW28" s="804"/>
      <c r="AX28" s="804"/>
      <c r="AY28" s="804"/>
      <c r="AZ28" s="805" t="s">
        <v>533</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15">
      <c r="A29" s="217">
        <v>2</v>
      </c>
      <c r="B29" s="741" t="s">
        <v>381</v>
      </c>
      <c r="C29" s="742"/>
      <c r="D29" s="742"/>
      <c r="E29" s="742"/>
      <c r="F29" s="742"/>
      <c r="G29" s="742"/>
      <c r="H29" s="742"/>
      <c r="I29" s="742"/>
      <c r="J29" s="742"/>
      <c r="K29" s="742"/>
      <c r="L29" s="742"/>
      <c r="M29" s="742"/>
      <c r="N29" s="742"/>
      <c r="O29" s="742"/>
      <c r="P29" s="743"/>
      <c r="Q29" s="744">
        <v>257</v>
      </c>
      <c r="R29" s="745"/>
      <c r="S29" s="745"/>
      <c r="T29" s="745"/>
      <c r="U29" s="745"/>
      <c r="V29" s="745">
        <v>256</v>
      </c>
      <c r="W29" s="745"/>
      <c r="X29" s="745"/>
      <c r="Y29" s="745"/>
      <c r="Z29" s="745"/>
      <c r="AA29" s="745">
        <v>1</v>
      </c>
      <c r="AB29" s="745"/>
      <c r="AC29" s="745"/>
      <c r="AD29" s="745"/>
      <c r="AE29" s="746"/>
      <c r="AF29" s="747">
        <v>1</v>
      </c>
      <c r="AG29" s="748"/>
      <c r="AH29" s="748"/>
      <c r="AI29" s="748"/>
      <c r="AJ29" s="749"/>
      <c r="AK29" s="816">
        <v>174</v>
      </c>
      <c r="AL29" s="817"/>
      <c r="AM29" s="817"/>
      <c r="AN29" s="817"/>
      <c r="AO29" s="817"/>
      <c r="AP29" s="817" t="s">
        <v>533</v>
      </c>
      <c r="AQ29" s="817"/>
      <c r="AR29" s="817"/>
      <c r="AS29" s="817"/>
      <c r="AT29" s="817"/>
      <c r="AU29" s="817" t="s">
        <v>534</v>
      </c>
      <c r="AV29" s="817"/>
      <c r="AW29" s="817"/>
      <c r="AX29" s="817"/>
      <c r="AY29" s="817"/>
      <c r="AZ29" s="818" t="s">
        <v>533</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15">
      <c r="A30" s="217">
        <v>3</v>
      </c>
      <c r="B30" s="741" t="s">
        <v>382</v>
      </c>
      <c r="C30" s="742"/>
      <c r="D30" s="742"/>
      <c r="E30" s="742"/>
      <c r="F30" s="742"/>
      <c r="G30" s="742"/>
      <c r="H30" s="742"/>
      <c r="I30" s="742"/>
      <c r="J30" s="742"/>
      <c r="K30" s="742"/>
      <c r="L30" s="742"/>
      <c r="M30" s="742"/>
      <c r="N30" s="742"/>
      <c r="O30" s="742"/>
      <c r="P30" s="743"/>
      <c r="Q30" s="744">
        <v>185</v>
      </c>
      <c r="R30" s="745"/>
      <c r="S30" s="745"/>
      <c r="T30" s="745"/>
      <c r="U30" s="745"/>
      <c r="V30" s="745">
        <v>192</v>
      </c>
      <c r="W30" s="745"/>
      <c r="X30" s="745"/>
      <c r="Y30" s="745"/>
      <c r="Z30" s="745"/>
      <c r="AA30" s="745">
        <v>-7</v>
      </c>
      <c r="AB30" s="745"/>
      <c r="AC30" s="745"/>
      <c r="AD30" s="745"/>
      <c r="AE30" s="746"/>
      <c r="AF30" s="747">
        <v>477</v>
      </c>
      <c r="AG30" s="748"/>
      <c r="AH30" s="748"/>
      <c r="AI30" s="748"/>
      <c r="AJ30" s="749"/>
      <c r="AK30" s="816">
        <v>2</v>
      </c>
      <c r="AL30" s="817"/>
      <c r="AM30" s="817"/>
      <c r="AN30" s="817"/>
      <c r="AO30" s="817"/>
      <c r="AP30" s="817">
        <v>15</v>
      </c>
      <c r="AQ30" s="817"/>
      <c r="AR30" s="817"/>
      <c r="AS30" s="817"/>
      <c r="AT30" s="817"/>
      <c r="AU30" s="817" t="s">
        <v>533</v>
      </c>
      <c r="AV30" s="817"/>
      <c r="AW30" s="817"/>
      <c r="AX30" s="817"/>
      <c r="AY30" s="817"/>
      <c r="AZ30" s="818" t="s">
        <v>534</v>
      </c>
      <c r="BA30" s="818"/>
      <c r="BB30" s="818"/>
      <c r="BC30" s="818"/>
      <c r="BD30" s="818"/>
      <c r="BE30" s="814" t="s">
        <v>383</v>
      </c>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15">
      <c r="A31" s="217">
        <v>4</v>
      </c>
      <c r="B31" s="741" t="s">
        <v>384</v>
      </c>
      <c r="C31" s="742"/>
      <c r="D31" s="742"/>
      <c r="E31" s="742"/>
      <c r="F31" s="742"/>
      <c r="G31" s="742"/>
      <c r="H31" s="742"/>
      <c r="I31" s="742"/>
      <c r="J31" s="742"/>
      <c r="K31" s="742"/>
      <c r="L31" s="742"/>
      <c r="M31" s="742"/>
      <c r="N31" s="742"/>
      <c r="O31" s="742"/>
      <c r="P31" s="743"/>
      <c r="Q31" s="744">
        <v>788</v>
      </c>
      <c r="R31" s="745"/>
      <c r="S31" s="745"/>
      <c r="T31" s="745"/>
      <c r="U31" s="745"/>
      <c r="V31" s="745">
        <v>835</v>
      </c>
      <c r="W31" s="745"/>
      <c r="X31" s="745"/>
      <c r="Y31" s="745"/>
      <c r="Z31" s="745"/>
      <c r="AA31" s="745">
        <v>-48</v>
      </c>
      <c r="AB31" s="745"/>
      <c r="AC31" s="745"/>
      <c r="AD31" s="745"/>
      <c r="AE31" s="746"/>
      <c r="AF31" s="747">
        <v>102</v>
      </c>
      <c r="AG31" s="748"/>
      <c r="AH31" s="748"/>
      <c r="AI31" s="748"/>
      <c r="AJ31" s="749"/>
      <c r="AK31" s="816">
        <v>137</v>
      </c>
      <c r="AL31" s="817"/>
      <c r="AM31" s="817"/>
      <c r="AN31" s="817"/>
      <c r="AO31" s="817"/>
      <c r="AP31" s="817">
        <v>20</v>
      </c>
      <c r="AQ31" s="817"/>
      <c r="AR31" s="817"/>
      <c r="AS31" s="817"/>
      <c r="AT31" s="817"/>
      <c r="AU31" s="817">
        <v>22</v>
      </c>
      <c r="AV31" s="817"/>
      <c r="AW31" s="817"/>
      <c r="AX31" s="817"/>
      <c r="AY31" s="817"/>
      <c r="AZ31" s="818" t="s">
        <v>533</v>
      </c>
      <c r="BA31" s="818"/>
      <c r="BB31" s="818"/>
      <c r="BC31" s="818"/>
      <c r="BD31" s="818"/>
      <c r="BE31" s="814" t="s">
        <v>383</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15">
      <c r="A32" s="217">
        <v>5</v>
      </c>
      <c r="B32" s="741"/>
      <c r="C32" s="742"/>
      <c r="D32" s="742"/>
      <c r="E32" s="742"/>
      <c r="F32" s="742"/>
      <c r="G32" s="742"/>
      <c r="H32" s="742"/>
      <c r="I32" s="742"/>
      <c r="J32" s="742"/>
      <c r="K32" s="742"/>
      <c r="L32" s="742"/>
      <c r="M32" s="742"/>
      <c r="N32" s="742"/>
      <c r="O32" s="742"/>
      <c r="P32" s="743"/>
      <c r="Q32" s="744"/>
      <c r="R32" s="745"/>
      <c r="S32" s="745"/>
      <c r="T32" s="745"/>
      <c r="U32" s="745"/>
      <c r="V32" s="745"/>
      <c r="W32" s="745"/>
      <c r="X32" s="745"/>
      <c r="Y32" s="745"/>
      <c r="Z32" s="745"/>
      <c r="AA32" s="745"/>
      <c r="AB32" s="745"/>
      <c r="AC32" s="745"/>
      <c r="AD32" s="745"/>
      <c r="AE32" s="746"/>
      <c r="AF32" s="747"/>
      <c r="AG32" s="748"/>
      <c r="AH32" s="748"/>
      <c r="AI32" s="748"/>
      <c r="AJ32" s="749"/>
      <c r="AK32" s="816"/>
      <c r="AL32" s="817"/>
      <c r="AM32" s="817"/>
      <c r="AN32" s="817"/>
      <c r="AO32" s="817"/>
      <c r="AP32" s="817"/>
      <c r="AQ32" s="817"/>
      <c r="AR32" s="817"/>
      <c r="AS32" s="817"/>
      <c r="AT32" s="817"/>
      <c r="AU32" s="817"/>
      <c r="AV32" s="817"/>
      <c r="AW32" s="817"/>
      <c r="AX32" s="817"/>
      <c r="AY32" s="817"/>
      <c r="AZ32" s="818"/>
      <c r="BA32" s="818"/>
      <c r="BB32" s="818"/>
      <c r="BC32" s="818"/>
      <c r="BD32" s="818"/>
      <c r="BE32" s="814"/>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15">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15">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15">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15">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15">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15">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15">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15">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15">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15">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385</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
      <c r="A63" s="215" t="s">
        <v>368</v>
      </c>
      <c r="B63" s="776" t="s">
        <v>386</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470</v>
      </c>
      <c r="AG63" s="828"/>
      <c r="AH63" s="828"/>
      <c r="AI63" s="828"/>
      <c r="AJ63" s="829"/>
      <c r="AK63" s="830"/>
      <c r="AL63" s="825"/>
      <c r="AM63" s="825"/>
      <c r="AN63" s="825"/>
      <c r="AO63" s="825"/>
      <c r="AP63" s="828">
        <v>35</v>
      </c>
      <c r="AQ63" s="828"/>
      <c r="AR63" s="828"/>
      <c r="AS63" s="828"/>
      <c r="AT63" s="828"/>
      <c r="AU63" s="828">
        <v>10</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15">
      <c r="A66" s="726" t="s">
        <v>388</v>
      </c>
      <c r="B66" s="727"/>
      <c r="C66" s="727"/>
      <c r="D66" s="727"/>
      <c r="E66" s="727"/>
      <c r="F66" s="727"/>
      <c r="G66" s="727"/>
      <c r="H66" s="727"/>
      <c r="I66" s="727"/>
      <c r="J66" s="727"/>
      <c r="K66" s="727"/>
      <c r="L66" s="727"/>
      <c r="M66" s="727"/>
      <c r="N66" s="727"/>
      <c r="O66" s="727"/>
      <c r="P66" s="728"/>
      <c r="Q66" s="703" t="s">
        <v>372</v>
      </c>
      <c r="R66" s="704"/>
      <c r="S66" s="704"/>
      <c r="T66" s="704"/>
      <c r="U66" s="705"/>
      <c r="V66" s="703" t="s">
        <v>373</v>
      </c>
      <c r="W66" s="704"/>
      <c r="X66" s="704"/>
      <c r="Y66" s="704"/>
      <c r="Z66" s="705"/>
      <c r="AA66" s="703" t="s">
        <v>374</v>
      </c>
      <c r="AB66" s="704"/>
      <c r="AC66" s="704"/>
      <c r="AD66" s="704"/>
      <c r="AE66" s="705"/>
      <c r="AF66" s="838" t="s">
        <v>375</v>
      </c>
      <c r="AG66" s="799"/>
      <c r="AH66" s="799"/>
      <c r="AI66" s="799"/>
      <c r="AJ66" s="839"/>
      <c r="AK66" s="703" t="s">
        <v>376</v>
      </c>
      <c r="AL66" s="727"/>
      <c r="AM66" s="727"/>
      <c r="AN66" s="727"/>
      <c r="AO66" s="728"/>
      <c r="AP66" s="703" t="s">
        <v>377</v>
      </c>
      <c r="AQ66" s="704"/>
      <c r="AR66" s="704"/>
      <c r="AS66" s="704"/>
      <c r="AT66" s="705"/>
      <c r="AU66" s="703" t="s">
        <v>389</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x14ac:dyDescent="0.15">
      <c r="A68" s="209">
        <v>1</v>
      </c>
      <c r="B68" s="855" t="s">
        <v>551</v>
      </c>
      <c r="C68" s="856"/>
      <c r="D68" s="856"/>
      <c r="E68" s="856"/>
      <c r="F68" s="856"/>
      <c r="G68" s="856"/>
      <c r="H68" s="856"/>
      <c r="I68" s="856"/>
      <c r="J68" s="856"/>
      <c r="K68" s="856"/>
      <c r="L68" s="856"/>
      <c r="M68" s="856"/>
      <c r="N68" s="856"/>
      <c r="O68" s="856"/>
      <c r="P68" s="857"/>
      <c r="Q68" s="858">
        <v>107</v>
      </c>
      <c r="R68" s="852"/>
      <c r="S68" s="852"/>
      <c r="T68" s="852"/>
      <c r="U68" s="852"/>
      <c r="V68" s="852">
        <v>106</v>
      </c>
      <c r="W68" s="852"/>
      <c r="X68" s="852"/>
      <c r="Y68" s="852"/>
      <c r="Z68" s="852"/>
      <c r="AA68" s="852">
        <v>1</v>
      </c>
      <c r="AB68" s="852"/>
      <c r="AC68" s="852"/>
      <c r="AD68" s="852"/>
      <c r="AE68" s="852"/>
      <c r="AF68" s="852">
        <v>1</v>
      </c>
      <c r="AG68" s="852"/>
      <c r="AH68" s="852"/>
      <c r="AI68" s="852"/>
      <c r="AJ68" s="852"/>
      <c r="AK68" s="852" t="s">
        <v>536</v>
      </c>
      <c r="AL68" s="852"/>
      <c r="AM68" s="852"/>
      <c r="AN68" s="852"/>
      <c r="AO68" s="852"/>
      <c r="AP68" s="852" t="s">
        <v>536</v>
      </c>
      <c r="AQ68" s="852"/>
      <c r="AR68" s="852"/>
      <c r="AS68" s="852"/>
      <c r="AT68" s="852"/>
      <c r="AU68" s="852" t="s">
        <v>536</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x14ac:dyDescent="0.15">
      <c r="A69" s="212">
        <v>2</v>
      </c>
      <c r="B69" s="859" t="s">
        <v>539</v>
      </c>
      <c r="C69" s="860"/>
      <c r="D69" s="860"/>
      <c r="E69" s="860"/>
      <c r="F69" s="860"/>
      <c r="G69" s="860"/>
      <c r="H69" s="860"/>
      <c r="I69" s="860"/>
      <c r="J69" s="860"/>
      <c r="K69" s="860"/>
      <c r="L69" s="860"/>
      <c r="M69" s="860"/>
      <c r="N69" s="860"/>
      <c r="O69" s="860"/>
      <c r="P69" s="861"/>
      <c r="Q69" s="862">
        <v>15453</v>
      </c>
      <c r="R69" s="817"/>
      <c r="S69" s="817"/>
      <c r="T69" s="817"/>
      <c r="U69" s="817"/>
      <c r="V69" s="817">
        <v>15411</v>
      </c>
      <c r="W69" s="817"/>
      <c r="X69" s="817"/>
      <c r="Y69" s="817"/>
      <c r="Z69" s="817"/>
      <c r="AA69" s="817">
        <v>42</v>
      </c>
      <c r="AB69" s="817"/>
      <c r="AC69" s="817"/>
      <c r="AD69" s="817"/>
      <c r="AE69" s="817"/>
      <c r="AF69" s="817">
        <v>42</v>
      </c>
      <c r="AG69" s="817"/>
      <c r="AH69" s="817"/>
      <c r="AI69" s="817"/>
      <c r="AJ69" s="817"/>
      <c r="AK69" s="817">
        <v>3109</v>
      </c>
      <c r="AL69" s="817"/>
      <c r="AM69" s="817"/>
      <c r="AN69" s="817"/>
      <c r="AO69" s="817"/>
      <c r="AP69" s="817" t="s">
        <v>550</v>
      </c>
      <c r="AQ69" s="817"/>
      <c r="AR69" s="817"/>
      <c r="AS69" s="817"/>
      <c r="AT69" s="817"/>
      <c r="AU69" s="817" t="s">
        <v>537</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x14ac:dyDescent="0.15">
      <c r="A70" s="212">
        <v>3</v>
      </c>
      <c r="B70" s="859" t="s">
        <v>552</v>
      </c>
      <c r="C70" s="860"/>
      <c r="D70" s="860"/>
      <c r="E70" s="860"/>
      <c r="F70" s="860"/>
      <c r="G70" s="860"/>
      <c r="H70" s="860"/>
      <c r="I70" s="860"/>
      <c r="J70" s="860"/>
      <c r="K70" s="860"/>
      <c r="L70" s="860"/>
      <c r="M70" s="860"/>
      <c r="N70" s="860"/>
      <c r="O70" s="860"/>
      <c r="P70" s="861"/>
      <c r="Q70" s="862">
        <v>99</v>
      </c>
      <c r="R70" s="817"/>
      <c r="S70" s="817"/>
      <c r="T70" s="817"/>
      <c r="U70" s="817"/>
      <c r="V70" s="817">
        <v>99</v>
      </c>
      <c r="W70" s="817"/>
      <c r="X70" s="817"/>
      <c r="Y70" s="817"/>
      <c r="Z70" s="817"/>
      <c r="AA70" s="817" t="s">
        <v>536</v>
      </c>
      <c r="AB70" s="817"/>
      <c r="AC70" s="817"/>
      <c r="AD70" s="817"/>
      <c r="AE70" s="817"/>
      <c r="AF70" s="817" t="s">
        <v>537</v>
      </c>
      <c r="AG70" s="817"/>
      <c r="AH70" s="817"/>
      <c r="AI70" s="817"/>
      <c r="AJ70" s="817"/>
      <c r="AK70" s="817" t="s">
        <v>537</v>
      </c>
      <c r="AL70" s="817"/>
      <c r="AM70" s="817"/>
      <c r="AN70" s="817"/>
      <c r="AO70" s="817"/>
      <c r="AP70" s="817" t="s">
        <v>537</v>
      </c>
      <c r="AQ70" s="817"/>
      <c r="AR70" s="817"/>
      <c r="AS70" s="817"/>
      <c r="AT70" s="817"/>
      <c r="AU70" s="817" t="s">
        <v>536</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x14ac:dyDescent="0.15">
      <c r="A71" s="212">
        <v>4</v>
      </c>
      <c r="B71" s="859" t="s">
        <v>540</v>
      </c>
      <c r="C71" s="860"/>
      <c r="D71" s="860"/>
      <c r="E71" s="860"/>
      <c r="F71" s="860"/>
      <c r="G71" s="860"/>
      <c r="H71" s="860"/>
      <c r="I71" s="860"/>
      <c r="J71" s="860"/>
      <c r="K71" s="860"/>
      <c r="L71" s="860"/>
      <c r="M71" s="860"/>
      <c r="N71" s="860"/>
      <c r="O71" s="860"/>
      <c r="P71" s="861"/>
      <c r="Q71" s="862">
        <v>195</v>
      </c>
      <c r="R71" s="817"/>
      <c r="S71" s="817"/>
      <c r="T71" s="817"/>
      <c r="U71" s="817"/>
      <c r="V71" s="817">
        <v>182</v>
      </c>
      <c r="W71" s="817"/>
      <c r="X71" s="817"/>
      <c r="Y71" s="817"/>
      <c r="Z71" s="817"/>
      <c r="AA71" s="817">
        <v>12</v>
      </c>
      <c r="AB71" s="817"/>
      <c r="AC71" s="817"/>
      <c r="AD71" s="817"/>
      <c r="AE71" s="817"/>
      <c r="AF71" s="817">
        <v>12</v>
      </c>
      <c r="AG71" s="817"/>
      <c r="AH71" s="817"/>
      <c r="AI71" s="817"/>
      <c r="AJ71" s="817"/>
      <c r="AK71" s="817" t="s">
        <v>536</v>
      </c>
      <c r="AL71" s="817"/>
      <c r="AM71" s="817"/>
      <c r="AN71" s="817"/>
      <c r="AO71" s="817"/>
      <c r="AP71" s="817" t="s">
        <v>536</v>
      </c>
      <c r="AQ71" s="817"/>
      <c r="AR71" s="817"/>
      <c r="AS71" s="817"/>
      <c r="AT71" s="817"/>
      <c r="AU71" s="817" t="s">
        <v>537</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x14ac:dyDescent="0.15">
      <c r="A72" s="212">
        <v>5</v>
      </c>
      <c r="B72" s="859" t="s">
        <v>541</v>
      </c>
      <c r="C72" s="860"/>
      <c r="D72" s="860"/>
      <c r="E72" s="860"/>
      <c r="F72" s="860"/>
      <c r="G72" s="860"/>
      <c r="H72" s="860"/>
      <c r="I72" s="860"/>
      <c r="J72" s="860"/>
      <c r="K72" s="860"/>
      <c r="L72" s="860"/>
      <c r="M72" s="860"/>
      <c r="N72" s="860"/>
      <c r="O72" s="860"/>
      <c r="P72" s="861"/>
      <c r="Q72" s="862">
        <v>2153</v>
      </c>
      <c r="R72" s="817"/>
      <c r="S72" s="817"/>
      <c r="T72" s="817"/>
      <c r="U72" s="817"/>
      <c r="V72" s="817">
        <v>2131</v>
      </c>
      <c r="W72" s="817"/>
      <c r="X72" s="817"/>
      <c r="Y72" s="817"/>
      <c r="Z72" s="817"/>
      <c r="AA72" s="817">
        <v>21</v>
      </c>
      <c r="AB72" s="817"/>
      <c r="AC72" s="817"/>
      <c r="AD72" s="817"/>
      <c r="AE72" s="817"/>
      <c r="AF72" s="817">
        <v>21</v>
      </c>
      <c r="AG72" s="817"/>
      <c r="AH72" s="817"/>
      <c r="AI72" s="817"/>
      <c r="AJ72" s="817"/>
      <c r="AK72" s="817" t="s">
        <v>536</v>
      </c>
      <c r="AL72" s="817"/>
      <c r="AM72" s="817"/>
      <c r="AN72" s="817"/>
      <c r="AO72" s="817"/>
      <c r="AP72" s="817">
        <v>782</v>
      </c>
      <c r="AQ72" s="817"/>
      <c r="AR72" s="817"/>
      <c r="AS72" s="817"/>
      <c r="AT72" s="817"/>
      <c r="AU72" s="817" t="s">
        <v>536</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x14ac:dyDescent="0.15">
      <c r="A73" s="212">
        <v>6</v>
      </c>
      <c r="B73" s="859" t="s">
        <v>542</v>
      </c>
      <c r="C73" s="860"/>
      <c r="D73" s="860"/>
      <c r="E73" s="860"/>
      <c r="F73" s="860"/>
      <c r="G73" s="860"/>
      <c r="H73" s="860"/>
      <c r="I73" s="860"/>
      <c r="J73" s="860"/>
      <c r="K73" s="860"/>
      <c r="L73" s="860"/>
      <c r="M73" s="860"/>
      <c r="N73" s="860"/>
      <c r="O73" s="860"/>
      <c r="P73" s="861"/>
      <c r="Q73" s="862">
        <v>145</v>
      </c>
      <c r="R73" s="817"/>
      <c r="S73" s="817"/>
      <c r="T73" s="817"/>
      <c r="U73" s="817"/>
      <c r="V73" s="817">
        <v>143</v>
      </c>
      <c r="W73" s="817"/>
      <c r="X73" s="817"/>
      <c r="Y73" s="817"/>
      <c r="Z73" s="817"/>
      <c r="AA73" s="817">
        <v>3</v>
      </c>
      <c r="AB73" s="817"/>
      <c r="AC73" s="817"/>
      <c r="AD73" s="817"/>
      <c r="AE73" s="817"/>
      <c r="AF73" s="817">
        <v>3</v>
      </c>
      <c r="AG73" s="817"/>
      <c r="AH73" s="817"/>
      <c r="AI73" s="817"/>
      <c r="AJ73" s="817"/>
      <c r="AK73" s="817">
        <v>4</v>
      </c>
      <c r="AL73" s="817"/>
      <c r="AM73" s="817"/>
      <c r="AN73" s="817"/>
      <c r="AO73" s="817"/>
      <c r="AP73" s="817">
        <v>14</v>
      </c>
      <c r="AQ73" s="817"/>
      <c r="AR73" s="817"/>
      <c r="AS73" s="817"/>
      <c r="AT73" s="817"/>
      <c r="AU73" s="817" t="s">
        <v>537</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x14ac:dyDescent="0.15">
      <c r="A74" s="212">
        <v>7</v>
      </c>
      <c r="B74" s="859" t="s">
        <v>543</v>
      </c>
      <c r="C74" s="860"/>
      <c r="D74" s="860"/>
      <c r="E74" s="860"/>
      <c r="F74" s="860"/>
      <c r="G74" s="860"/>
      <c r="H74" s="860"/>
      <c r="I74" s="860"/>
      <c r="J74" s="860"/>
      <c r="K74" s="860"/>
      <c r="L74" s="860"/>
      <c r="M74" s="860"/>
      <c r="N74" s="860"/>
      <c r="O74" s="860"/>
      <c r="P74" s="861"/>
      <c r="Q74" s="862">
        <v>181</v>
      </c>
      <c r="R74" s="817"/>
      <c r="S74" s="817"/>
      <c r="T74" s="817"/>
      <c r="U74" s="817"/>
      <c r="V74" s="817">
        <v>167</v>
      </c>
      <c r="W74" s="817"/>
      <c r="X74" s="817"/>
      <c r="Y74" s="817"/>
      <c r="Z74" s="817"/>
      <c r="AA74" s="817">
        <v>15</v>
      </c>
      <c r="AB74" s="817"/>
      <c r="AC74" s="817"/>
      <c r="AD74" s="817"/>
      <c r="AE74" s="817"/>
      <c r="AF74" s="817">
        <v>15</v>
      </c>
      <c r="AG74" s="817"/>
      <c r="AH74" s="817"/>
      <c r="AI74" s="817"/>
      <c r="AJ74" s="817"/>
      <c r="AK74" s="817" t="s">
        <v>536</v>
      </c>
      <c r="AL74" s="817"/>
      <c r="AM74" s="817"/>
      <c r="AN74" s="817"/>
      <c r="AO74" s="817"/>
      <c r="AP74" s="817" t="s">
        <v>537</v>
      </c>
      <c r="AQ74" s="817"/>
      <c r="AR74" s="817"/>
      <c r="AS74" s="817"/>
      <c r="AT74" s="817"/>
      <c r="AU74" s="817" t="s">
        <v>536</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x14ac:dyDescent="0.15">
      <c r="A75" s="212">
        <v>8</v>
      </c>
      <c r="B75" s="859" t="s">
        <v>544</v>
      </c>
      <c r="C75" s="860"/>
      <c r="D75" s="860"/>
      <c r="E75" s="860"/>
      <c r="F75" s="860"/>
      <c r="G75" s="860"/>
      <c r="H75" s="860"/>
      <c r="I75" s="860"/>
      <c r="J75" s="860"/>
      <c r="K75" s="860"/>
      <c r="L75" s="860"/>
      <c r="M75" s="860"/>
      <c r="N75" s="860"/>
      <c r="O75" s="860"/>
      <c r="P75" s="861"/>
      <c r="Q75" s="865">
        <v>58</v>
      </c>
      <c r="R75" s="866"/>
      <c r="S75" s="866"/>
      <c r="T75" s="866"/>
      <c r="U75" s="816"/>
      <c r="V75" s="867">
        <v>58</v>
      </c>
      <c r="W75" s="866"/>
      <c r="X75" s="866"/>
      <c r="Y75" s="866"/>
      <c r="Z75" s="816"/>
      <c r="AA75" s="867" t="s">
        <v>536</v>
      </c>
      <c r="AB75" s="866"/>
      <c r="AC75" s="866"/>
      <c r="AD75" s="866"/>
      <c r="AE75" s="816"/>
      <c r="AF75" s="867" t="s">
        <v>536</v>
      </c>
      <c r="AG75" s="866"/>
      <c r="AH75" s="866"/>
      <c r="AI75" s="866"/>
      <c r="AJ75" s="816"/>
      <c r="AK75" s="867" t="s">
        <v>537</v>
      </c>
      <c r="AL75" s="866"/>
      <c r="AM75" s="866"/>
      <c r="AN75" s="866"/>
      <c r="AO75" s="816"/>
      <c r="AP75" s="867" t="s">
        <v>537</v>
      </c>
      <c r="AQ75" s="866"/>
      <c r="AR75" s="866"/>
      <c r="AS75" s="866"/>
      <c r="AT75" s="816"/>
      <c r="AU75" s="867" t="s">
        <v>537</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x14ac:dyDescent="0.15">
      <c r="A76" s="212">
        <v>9</v>
      </c>
      <c r="B76" s="859" t="s">
        <v>545</v>
      </c>
      <c r="C76" s="860"/>
      <c r="D76" s="860"/>
      <c r="E76" s="860"/>
      <c r="F76" s="860"/>
      <c r="G76" s="860"/>
      <c r="H76" s="860"/>
      <c r="I76" s="860"/>
      <c r="J76" s="860"/>
      <c r="K76" s="860"/>
      <c r="L76" s="860"/>
      <c r="M76" s="860"/>
      <c r="N76" s="860"/>
      <c r="O76" s="860"/>
      <c r="P76" s="861"/>
      <c r="Q76" s="865">
        <v>886</v>
      </c>
      <c r="R76" s="866"/>
      <c r="S76" s="866"/>
      <c r="T76" s="866"/>
      <c r="U76" s="816"/>
      <c r="V76" s="867">
        <v>845</v>
      </c>
      <c r="W76" s="866"/>
      <c r="X76" s="866"/>
      <c r="Y76" s="866"/>
      <c r="Z76" s="816"/>
      <c r="AA76" s="867">
        <v>41</v>
      </c>
      <c r="AB76" s="866"/>
      <c r="AC76" s="866"/>
      <c r="AD76" s="866"/>
      <c r="AE76" s="816"/>
      <c r="AF76" s="867">
        <v>41</v>
      </c>
      <c r="AG76" s="866"/>
      <c r="AH76" s="866"/>
      <c r="AI76" s="866"/>
      <c r="AJ76" s="816"/>
      <c r="AK76" s="867" t="s">
        <v>536</v>
      </c>
      <c r="AL76" s="866"/>
      <c r="AM76" s="866"/>
      <c r="AN76" s="866"/>
      <c r="AO76" s="816"/>
      <c r="AP76" s="867" t="s">
        <v>537</v>
      </c>
      <c r="AQ76" s="866"/>
      <c r="AR76" s="866"/>
      <c r="AS76" s="866"/>
      <c r="AT76" s="816"/>
      <c r="AU76" s="867" t="s">
        <v>536</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x14ac:dyDescent="0.15">
      <c r="A77" s="212">
        <v>10</v>
      </c>
      <c r="B77" s="859" t="s">
        <v>546</v>
      </c>
      <c r="C77" s="860"/>
      <c r="D77" s="860"/>
      <c r="E77" s="860"/>
      <c r="F77" s="860"/>
      <c r="G77" s="860"/>
      <c r="H77" s="860"/>
      <c r="I77" s="860"/>
      <c r="J77" s="860"/>
      <c r="K77" s="860"/>
      <c r="L77" s="860"/>
      <c r="M77" s="860"/>
      <c r="N77" s="860"/>
      <c r="O77" s="860"/>
      <c r="P77" s="861"/>
      <c r="Q77" s="865">
        <v>61911</v>
      </c>
      <c r="R77" s="866"/>
      <c r="S77" s="866"/>
      <c r="T77" s="866"/>
      <c r="U77" s="816"/>
      <c r="V77" s="867">
        <v>60957</v>
      </c>
      <c r="W77" s="866"/>
      <c r="X77" s="866"/>
      <c r="Y77" s="866"/>
      <c r="Z77" s="816"/>
      <c r="AA77" s="867">
        <v>955</v>
      </c>
      <c r="AB77" s="866"/>
      <c r="AC77" s="866"/>
      <c r="AD77" s="866"/>
      <c r="AE77" s="816"/>
      <c r="AF77" s="867">
        <v>955</v>
      </c>
      <c r="AG77" s="866"/>
      <c r="AH77" s="866"/>
      <c r="AI77" s="866"/>
      <c r="AJ77" s="816"/>
      <c r="AK77" s="867">
        <v>1000</v>
      </c>
      <c r="AL77" s="866"/>
      <c r="AM77" s="866"/>
      <c r="AN77" s="866"/>
      <c r="AO77" s="816"/>
      <c r="AP77" s="867" t="s">
        <v>536</v>
      </c>
      <c r="AQ77" s="866"/>
      <c r="AR77" s="866"/>
      <c r="AS77" s="866"/>
      <c r="AT77" s="816"/>
      <c r="AU77" s="867" t="s">
        <v>537</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x14ac:dyDescent="0.15">
      <c r="A78" s="212">
        <v>11</v>
      </c>
      <c r="B78" s="859" t="s">
        <v>547</v>
      </c>
      <c r="C78" s="860"/>
      <c r="D78" s="860"/>
      <c r="E78" s="860"/>
      <c r="F78" s="860"/>
      <c r="G78" s="860"/>
      <c r="H78" s="860"/>
      <c r="I78" s="860"/>
      <c r="J78" s="860"/>
      <c r="K78" s="860"/>
      <c r="L78" s="860"/>
      <c r="M78" s="860"/>
      <c r="N78" s="860"/>
      <c r="O78" s="860"/>
      <c r="P78" s="861"/>
      <c r="Q78" s="862">
        <v>546</v>
      </c>
      <c r="R78" s="817"/>
      <c r="S78" s="817"/>
      <c r="T78" s="817"/>
      <c r="U78" s="817"/>
      <c r="V78" s="817">
        <v>400</v>
      </c>
      <c r="W78" s="817"/>
      <c r="X78" s="817"/>
      <c r="Y78" s="817"/>
      <c r="Z78" s="817"/>
      <c r="AA78" s="817">
        <v>147</v>
      </c>
      <c r="AB78" s="817"/>
      <c r="AC78" s="817"/>
      <c r="AD78" s="817"/>
      <c r="AE78" s="817"/>
      <c r="AF78" s="817">
        <v>147</v>
      </c>
      <c r="AG78" s="817"/>
      <c r="AH78" s="817"/>
      <c r="AI78" s="817"/>
      <c r="AJ78" s="817"/>
      <c r="AK78" s="817">
        <v>51</v>
      </c>
      <c r="AL78" s="817"/>
      <c r="AM78" s="817"/>
      <c r="AN78" s="817"/>
      <c r="AO78" s="817"/>
      <c r="AP78" s="817" t="s">
        <v>536</v>
      </c>
      <c r="AQ78" s="817"/>
      <c r="AR78" s="817"/>
      <c r="AS78" s="817"/>
      <c r="AT78" s="817"/>
      <c r="AU78" s="817" t="s">
        <v>536</v>
      </c>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x14ac:dyDescent="0.15">
      <c r="A79" s="212">
        <v>12</v>
      </c>
      <c r="B79" s="859" t="s">
        <v>553</v>
      </c>
      <c r="C79" s="860"/>
      <c r="D79" s="860"/>
      <c r="E79" s="860"/>
      <c r="F79" s="860"/>
      <c r="G79" s="860"/>
      <c r="H79" s="860"/>
      <c r="I79" s="860"/>
      <c r="J79" s="860"/>
      <c r="K79" s="860"/>
      <c r="L79" s="860"/>
      <c r="M79" s="860"/>
      <c r="N79" s="860"/>
      <c r="O79" s="860"/>
      <c r="P79" s="861"/>
      <c r="Q79" s="862">
        <v>686833</v>
      </c>
      <c r="R79" s="817"/>
      <c r="S79" s="817"/>
      <c r="T79" s="817"/>
      <c r="U79" s="817"/>
      <c r="V79" s="817">
        <v>660146</v>
      </c>
      <c r="W79" s="817"/>
      <c r="X79" s="817"/>
      <c r="Y79" s="817"/>
      <c r="Z79" s="817"/>
      <c r="AA79" s="817">
        <v>26687</v>
      </c>
      <c r="AB79" s="817"/>
      <c r="AC79" s="817"/>
      <c r="AD79" s="817"/>
      <c r="AE79" s="817"/>
      <c r="AF79" s="817">
        <v>26687</v>
      </c>
      <c r="AG79" s="817"/>
      <c r="AH79" s="817"/>
      <c r="AI79" s="817"/>
      <c r="AJ79" s="817"/>
      <c r="AK79" s="817">
        <v>4108</v>
      </c>
      <c r="AL79" s="817"/>
      <c r="AM79" s="817"/>
      <c r="AN79" s="817"/>
      <c r="AO79" s="817"/>
      <c r="AP79" s="817" t="s">
        <v>536</v>
      </c>
      <c r="AQ79" s="817"/>
      <c r="AR79" s="817"/>
      <c r="AS79" s="817"/>
      <c r="AT79" s="817"/>
      <c r="AU79" s="817" t="s">
        <v>537</v>
      </c>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x14ac:dyDescent="0.15">
      <c r="A80" s="212">
        <v>13</v>
      </c>
      <c r="B80" s="859" t="s">
        <v>548</v>
      </c>
      <c r="C80" s="860"/>
      <c r="D80" s="860"/>
      <c r="E80" s="860"/>
      <c r="F80" s="860"/>
      <c r="G80" s="860"/>
      <c r="H80" s="860"/>
      <c r="I80" s="860"/>
      <c r="J80" s="860"/>
      <c r="K80" s="860"/>
      <c r="L80" s="860"/>
      <c r="M80" s="860"/>
      <c r="N80" s="860"/>
      <c r="O80" s="860"/>
      <c r="P80" s="861"/>
      <c r="Q80" s="862">
        <v>701</v>
      </c>
      <c r="R80" s="817"/>
      <c r="S80" s="817"/>
      <c r="T80" s="817"/>
      <c r="U80" s="817"/>
      <c r="V80" s="817">
        <v>679</v>
      </c>
      <c r="W80" s="817"/>
      <c r="X80" s="817"/>
      <c r="Y80" s="817"/>
      <c r="Z80" s="817"/>
      <c r="AA80" s="817">
        <v>23</v>
      </c>
      <c r="AB80" s="817"/>
      <c r="AC80" s="817"/>
      <c r="AD80" s="817"/>
      <c r="AE80" s="817"/>
      <c r="AF80" s="817">
        <v>23</v>
      </c>
      <c r="AG80" s="817"/>
      <c r="AH80" s="817"/>
      <c r="AI80" s="817"/>
      <c r="AJ80" s="817"/>
      <c r="AK80" s="817" t="s">
        <v>536</v>
      </c>
      <c r="AL80" s="817"/>
      <c r="AM80" s="817"/>
      <c r="AN80" s="817"/>
      <c r="AO80" s="817"/>
      <c r="AP80" s="817">
        <v>973</v>
      </c>
      <c r="AQ80" s="817"/>
      <c r="AR80" s="817"/>
      <c r="AS80" s="817"/>
      <c r="AT80" s="817"/>
      <c r="AU80" s="817">
        <v>266</v>
      </c>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x14ac:dyDescent="0.15">
      <c r="A81" s="212">
        <v>14</v>
      </c>
      <c r="B81" s="859" t="s">
        <v>549</v>
      </c>
      <c r="C81" s="860"/>
      <c r="D81" s="860"/>
      <c r="E81" s="860"/>
      <c r="F81" s="860"/>
      <c r="G81" s="860"/>
      <c r="H81" s="860"/>
      <c r="I81" s="860"/>
      <c r="J81" s="860"/>
      <c r="K81" s="860"/>
      <c r="L81" s="860"/>
      <c r="M81" s="860"/>
      <c r="N81" s="860"/>
      <c r="O81" s="860"/>
      <c r="P81" s="861"/>
      <c r="Q81" s="862">
        <v>884</v>
      </c>
      <c r="R81" s="817"/>
      <c r="S81" s="817"/>
      <c r="T81" s="817"/>
      <c r="U81" s="817"/>
      <c r="V81" s="817">
        <v>825</v>
      </c>
      <c r="W81" s="817"/>
      <c r="X81" s="817"/>
      <c r="Y81" s="817"/>
      <c r="Z81" s="817"/>
      <c r="AA81" s="817">
        <v>58</v>
      </c>
      <c r="AB81" s="817"/>
      <c r="AC81" s="817"/>
      <c r="AD81" s="817"/>
      <c r="AE81" s="817"/>
      <c r="AF81" s="817">
        <v>1499</v>
      </c>
      <c r="AG81" s="817"/>
      <c r="AH81" s="817"/>
      <c r="AI81" s="817"/>
      <c r="AJ81" s="817"/>
      <c r="AK81" s="817" t="s">
        <v>536</v>
      </c>
      <c r="AL81" s="817"/>
      <c r="AM81" s="817"/>
      <c r="AN81" s="817"/>
      <c r="AO81" s="817"/>
      <c r="AP81" s="817">
        <v>2083</v>
      </c>
      <c r="AQ81" s="817"/>
      <c r="AR81" s="817"/>
      <c r="AS81" s="817"/>
      <c r="AT81" s="817"/>
      <c r="AU81" s="817" t="s">
        <v>536</v>
      </c>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x14ac:dyDescent="0.15">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x14ac:dyDescent="0.15">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x14ac:dyDescent="0.15">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x14ac:dyDescent="0.15">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x14ac:dyDescent="0.15">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x14ac:dyDescent="0.15">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x14ac:dyDescent="0.2">
      <c r="A88" s="215" t="s">
        <v>368</v>
      </c>
      <c r="B88" s="776" t="s">
        <v>390</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29446</v>
      </c>
      <c r="AG88" s="828"/>
      <c r="AH88" s="828"/>
      <c r="AI88" s="828"/>
      <c r="AJ88" s="828"/>
      <c r="AK88" s="825"/>
      <c r="AL88" s="825"/>
      <c r="AM88" s="825"/>
      <c r="AN88" s="825"/>
      <c r="AO88" s="825"/>
      <c r="AP88" s="828">
        <v>3852</v>
      </c>
      <c r="AQ88" s="828"/>
      <c r="AR88" s="828"/>
      <c r="AS88" s="828"/>
      <c r="AT88" s="828"/>
      <c r="AU88" s="828">
        <v>266</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6" t="s">
        <v>391</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8</v>
      </c>
      <c r="CS102" s="836"/>
      <c r="CT102" s="836"/>
      <c r="CU102" s="836"/>
      <c r="CV102" s="879"/>
      <c r="CW102" s="878" t="s">
        <v>536</v>
      </c>
      <c r="CX102" s="836"/>
      <c r="CY102" s="836"/>
      <c r="CZ102" s="836"/>
      <c r="DA102" s="879"/>
      <c r="DB102" s="878" t="s">
        <v>537</v>
      </c>
      <c r="DC102" s="836"/>
      <c r="DD102" s="836"/>
      <c r="DE102" s="836"/>
      <c r="DF102" s="879"/>
      <c r="DG102" s="878" t="s">
        <v>538</v>
      </c>
      <c r="DH102" s="836"/>
      <c r="DI102" s="836"/>
      <c r="DJ102" s="836"/>
      <c r="DK102" s="879"/>
      <c r="DL102" s="878" t="s">
        <v>536</v>
      </c>
      <c r="DM102" s="836"/>
      <c r="DN102" s="836"/>
      <c r="DO102" s="836"/>
      <c r="DP102" s="879"/>
      <c r="DQ102" s="878" t="s">
        <v>536</v>
      </c>
      <c r="DR102" s="836"/>
      <c r="DS102" s="836"/>
      <c r="DT102" s="836"/>
      <c r="DU102" s="879"/>
      <c r="DV102" s="904"/>
      <c r="DW102" s="905"/>
      <c r="DX102" s="905"/>
      <c r="DY102" s="905"/>
      <c r="DZ102" s="906"/>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392</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393</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9" t="s">
        <v>396</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397</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x14ac:dyDescent="0.15">
      <c r="A109" s="902" t="s">
        <v>398</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399</v>
      </c>
      <c r="AB109" s="881"/>
      <c r="AC109" s="881"/>
      <c r="AD109" s="881"/>
      <c r="AE109" s="882"/>
      <c r="AF109" s="880" t="s">
        <v>286</v>
      </c>
      <c r="AG109" s="881"/>
      <c r="AH109" s="881"/>
      <c r="AI109" s="881"/>
      <c r="AJ109" s="882"/>
      <c r="AK109" s="880" t="s">
        <v>285</v>
      </c>
      <c r="AL109" s="881"/>
      <c r="AM109" s="881"/>
      <c r="AN109" s="881"/>
      <c r="AO109" s="882"/>
      <c r="AP109" s="880" t="s">
        <v>400</v>
      </c>
      <c r="AQ109" s="881"/>
      <c r="AR109" s="881"/>
      <c r="AS109" s="881"/>
      <c r="AT109" s="883"/>
      <c r="AU109" s="902" t="s">
        <v>398</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399</v>
      </c>
      <c r="BR109" s="881"/>
      <c r="BS109" s="881"/>
      <c r="BT109" s="881"/>
      <c r="BU109" s="882"/>
      <c r="BV109" s="880" t="s">
        <v>286</v>
      </c>
      <c r="BW109" s="881"/>
      <c r="BX109" s="881"/>
      <c r="BY109" s="881"/>
      <c r="BZ109" s="882"/>
      <c r="CA109" s="880" t="s">
        <v>285</v>
      </c>
      <c r="CB109" s="881"/>
      <c r="CC109" s="881"/>
      <c r="CD109" s="881"/>
      <c r="CE109" s="882"/>
      <c r="CF109" s="903" t="s">
        <v>400</v>
      </c>
      <c r="CG109" s="903"/>
      <c r="CH109" s="903"/>
      <c r="CI109" s="903"/>
      <c r="CJ109" s="903"/>
      <c r="CK109" s="880" t="s">
        <v>401</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399</v>
      </c>
      <c r="DH109" s="881"/>
      <c r="DI109" s="881"/>
      <c r="DJ109" s="881"/>
      <c r="DK109" s="882"/>
      <c r="DL109" s="880" t="s">
        <v>286</v>
      </c>
      <c r="DM109" s="881"/>
      <c r="DN109" s="881"/>
      <c r="DO109" s="881"/>
      <c r="DP109" s="882"/>
      <c r="DQ109" s="880" t="s">
        <v>285</v>
      </c>
      <c r="DR109" s="881"/>
      <c r="DS109" s="881"/>
      <c r="DT109" s="881"/>
      <c r="DU109" s="882"/>
      <c r="DV109" s="880" t="s">
        <v>400</v>
      </c>
      <c r="DW109" s="881"/>
      <c r="DX109" s="881"/>
      <c r="DY109" s="881"/>
      <c r="DZ109" s="883"/>
    </row>
    <row r="110" spans="1:131" s="197" customFormat="1" ht="26.25" customHeight="1" x14ac:dyDescent="0.15">
      <c r="A110" s="884" t="s">
        <v>402</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562742</v>
      </c>
      <c r="AB110" s="888"/>
      <c r="AC110" s="888"/>
      <c r="AD110" s="888"/>
      <c r="AE110" s="889"/>
      <c r="AF110" s="890">
        <v>482627</v>
      </c>
      <c r="AG110" s="888"/>
      <c r="AH110" s="888"/>
      <c r="AI110" s="888"/>
      <c r="AJ110" s="889"/>
      <c r="AK110" s="890">
        <v>475669</v>
      </c>
      <c r="AL110" s="888"/>
      <c r="AM110" s="888"/>
      <c r="AN110" s="888"/>
      <c r="AO110" s="889"/>
      <c r="AP110" s="891">
        <v>20.7</v>
      </c>
      <c r="AQ110" s="892"/>
      <c r="AR110" s="892"/>
      <c r="AS110" s="892"/>
      <c r="AT110" s="893"/>
      <c r="AU110" s="894" t="s">
        <v>61</v>
      </c>
      <c r="AV110" s="895"/>
      <c r="AW110" s="895"/>
      <c r="AX110" s="895"/>
      <c r="AY110" s="896"/>
      <c r="AZ110" s="938" t="s">
        <v>403</v>
      </c>
      <c r="BA110" s="885"/>
      <c r="BB110" s="885"/>
      <c r="BC110" s="885"/>
      <c r="BD110" s="885"/>
      <c r="BE110" s="885"/>
      <c r="BF110" s="885"/>
      <c r="BG110" s="885"/>
      <c r="BH110" s="885"/>
      <c r="BI110" s="885"/>
      <c r="BJ110" s="885"/>
      <c r="BK110" s="885"/>
      <c r="BL110" s="885"/>
      <c r="BM110" s="885"/>
      <c r="BN110" s="885"/>
      <c r="BO110" s="885"/>
      <c r="BP110" s="886"/>
      <c r="BQ110" s="924">
        <v>5027571</v>
      </c>
      <c r="BR110" s="925"/>
      <c r="BS110" s="925"/>
      <c r="BT110" s="925"/>
      <c r="BU110" s="925"/>
      <c r="BV110" s="925">
        <v>4864871</v>
      </c>
      <c r="BW110" s="925"/>
      <c r="BX110" s="925"/>
      <c r="BY110" s="925"/>
      <c r="BZ110" s="925"/>
      <c r="CA110" s="925">
        <v>4798162</v>
      </c>
      <c r="CB110" s="925"/>
      <c r="CC110" s="925"/>
      <c r="CD110" s="925"/>
      <c r="CE110" s="925"/>
      <c r="CF110" s="939">
        <v>208.7</v>
      </c>
      <c r="CG110" s="940"/>
      <c r="CH110" s="940"/>
      <c r="CI110" s="940"/>
      <c r="CJ110" s="940"/>
      <c r="CK110" s="941" t="s">
        <v>404</v>
      </c>
      <c r="CL110" s="942"/>
      <c r="CM110" s="921" t="s">
        <v>405</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x14ac:dyDescent="0.15">
      <c r="A111" s="928" t="s">
        <v>406</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407</v>
      </c>
      <c r="BA111" s="948"/>
      <c r="BB111" s="948"/>
      <c r="BC111" s="948"/>
      <c r="BD111" s="948"/>
      <c r="BE111" s="948"/>
      <c r="BF111" s="948"/>
      <c r="BG111" s="948"/>
      <c r="BH111" s="948"/>
      <c r="BI111" s="948"/>
      <c r="BJ111" s="948"/>
      <c r="BK111" s="948"/>
      <c r="BL111" s="948"/>
      <c r="BM111" s="948"/>
      <c r="BN111" s="948"/>
      <c r="BO111" s="948"/>
      <c r="BP111" s="949"/>
      <c r="BQ111" s="917" t="s">
        <v>111</v>
      </c>
      <c r="BR111" s="918"/>
      <c r="BS111" s="918"/>
      <c r="BT111" s="918"/>
      <c r="BU111" s="918"/>
      <c r="BV111" s="918" t="s">
        <v>111</v>
      </c>
      <c r="BW111" s="918"/>
      <c r="BX111" s="918"/>
      <c r="BY111" s="918"/>
      <c r="BZ111" s="918"/>
      <c r="CA111" s="918" t="s">
        <v>111</v>
      </c>
      <c r="CB111" s="918"/>
      <c r="CC111" s="918"/>
      <c r="CD111" s="918"/>
      <c r="CE111" s="918"/>
      <c r="CF111" s="912" t="s">
        <v>111</v>
      </c>
      <c r="CG111" s="913"/>
      <c r="CH111" s="913"/>
      <c r="CI111" s="913"/>
      <c r="CJ111" s="913"/>
      <c r="CK111" s="943"/>
      <c r="CL111" s="944"/>
      <c r="CM111" s="914" t="s">
        <v>408</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x14ac:dyDescent="0.15">
      <c r="A112" s="950" t="s">
        <v>409</v>
      </c>
      <c r="B112" s="951"/>
      <c r="C112" s="948" t="s">
        <v>410</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411</v>
      </c>
      <c r="BA112" s="948"/>
      <c r="BB112" s="948"/>
      <c r="BC112" s="948"/>
      <c r="BD112" s="948"/>
      <c r="BE112" s="948"/>
      <c r="BF112" s="948"/>
      <c r="BG112" s="948"/>
      <c r="BH112" s="948"/>
      <c r="BI112" s="948"/>
      <c r="BJ112" s="948"/>
      <c r="BK112" s="948"/>
      <c r="BL112" s="948"/>
      <c r="BM112" s="948"/>
      <c r="BN112" s="948"/>
      <c r="BO112" s="948"/>
      <c r="BP112" s="949"/>
      <c r="BQ112" s="917">
        <v>3250</v>
      </c>
      <c r="BR112" s="918"/>
      <c r="BS112" s="918"/>
      <c r="BT112" s="918"/>
      <c r="BU112" s="918"/>
      <c r="BV112" s="918">
        <v>2606</v>
      </c>
      <c r="BW112" s="918"/>
      <c r="BX112" s="918"/>
      <c r="BY112" s="918"/>
      <c r="BZ112" s="918"/>
      <c r="CA112" s="918">
        <v>21841</v>
      </c>
      <c r="CB112" s="918"/>
      <c r="CC112" s="918"/>
      <c r="CD112" s="918"/>
      <c r="CE112" s="918"/>
      <c r="CF112" s="912">
        <v>0.9</v>
      </c>
      <c r="CG112" s="913"/>
      <c r="CH112" s="913"/>
      <c r="CI112" s="913"/>
      <c r="CJ112" s="913"/>
      <c r="CK112" s="943"/>
      <c r="CL112" s="944"/>
      <c r="CM112" s="914" t="s">
        <v>412</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x14ac:dyDescent="0.15">
      <c r="A113" s="952"/>
      <c r="B113" s="953"/>
      <c r="C113" s="948" t="s">
        <v>413</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t="s">
        <v>111</v>
      </c>
      <c r="AB113" s="932"/>
      <c r="AC113" s="932"/>
      <c r="AD113" s="932"/>
      <c r="AE113" s="933"/>
      <c r="AF113" s="934">
        <v>898</v>
      </c>
      <c r="AG113" s="932"/>
      <c r="AH113" s="932"/>
      <c r="AI113" s="932"/>
      <c r="AJ113" s="933"/>
      <c r="AK113" s="934">
        <v>1298</v>
      </c>
      <c r="AL113" s="932"/>
      <c r="AM113" s="932"/>
      <c r="AN113" s="932"/>
      <c r="AO113" s="933"/>
      <c r="AP113" s="935">
        <v>0.1</v>
      </c>
      <c r="AQ113" s="936"/>
      <c r="AR113" s="936"/>
      <c r="AS113" s="936"/>
      <c r="AT113" s="937"/>
      <c r="AU113" s="897"/>
      <c r="AV113" s="898"/>
      <c r="AW113" s="898"/>
      <c r="AX113" s="898"/>
      <c r="AY113" s="899"/>
      <c r="AZ113" s="947" t="s">
        <v>414</v>
      </c>
      <c r="BA113" s="948"/>
      <c r="BB113" s="948"/>
      <c r="BC113" s="948"/>
      <c r="BD113" s="948"/>
      <c r="BE113" s="948"/>
      <c r="BF113" s="948"/>
      <c r="BG113" s="948"/>
      <c r="BH113" s="948"/>
      <c r="BI113" s="948"/>
      <c r="BJ113" s="948"/>
      <c r="BK113" s="948"/>
      <c r="BL113" s="948"/>
      <c r="BM113" s="948"/>
      <c r="BN113" s="948"/>
      <c r="BO113" s="948"/>
      <c r="BP113" s="949"/>
      <c r="BQ113" s="917">
        <v>408342</v>
      </c>
      <c r="BR113" s="918"/>
      <c r="BS113" s="918"/>
      <c r="BT113" s="918"/>
      <c r="BU113" s="918"/>
      <c r="BV113" s="918">
        <v>349487</v>
      </c>
      <c r="BW113" s="918"/>
      <c r="BX113" s="918"/>
      <c r="BY113" s="918"/>
      <c r="BZ113" s="918"/>
      <c r="CA113" s="918">
        <v>322602</v>
      </c>
      <c r="CB113" s="918"/>
      <c r="CC113" s="918"/>
      <c r="CD113" s="918"/>
      <c r="CE113" s="918"/>
      <c r="CF113" s="912">
        <v>14</v>
      </c>
      <c r="CG113" s="913"/>
      <c r="CH113" s="913"/>
      <c r="CI113" s="913"/>
      <c r="CJ113" s="913"/>
      <c r="CK113" s="943"/>
      <c r="CL113" s="944"/>
      <c r="CM113" s="914" t="s">
        <v>415</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x14ac:dyDescent="0.15">
      <c r="A114" s="952"/>
      <c r="B114" s="953"/>
      <c r="C114" s="948" t="s">
        <v>416</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50558</v>
      </c>
      <c r="AB114" s="957"/>
      <c r="AC114" s="957"/>
      <c r="AD114" s="957"/>
      <c r="AE114" s="958"/>
      <c r="AF114" s="959">
        <v>69292</v>
      </c>
      <c r="AG114" s="957"/>
      <c r="AH114" s="957"/>
      <c r="AI114" s="957"/>
      <c r="AJ114" s="958"/>
      <c r="AK114" s="959">
        <v>68438</v>
      </c>
      <c r="AL114" s="957"/>
      <c r="AM114" s="957"/>
      <c r="AN114" s="957"/>
      <c r="AO114" s="958"/>
      <c r="AP114" s="960">
        <v>3</v>
      </c>
      <c r="AQ114" s="961"/>
      <c r="AR114" s="961"/>
      <c r="AS114" s="961"/>
      <c r="AT114" s="962"/>
      <c r="AU114" s="897"/>
      <c r="AV114" s="898"/>
      <c r="AW114" s="898"/>
      <c r="AX114" s="898"/>
      <c r="AY114" s="899"/>
      <c r="AZ114" s="947" t="s">
        <v>417</v>
      </c>
      <c r="BA114" s="948"/>
      <c r="BB114" s="948"/>
      <c r="BC114" s="948"/>
      <c r="BD114" s="948"/>
      <c r="BE114" s="948"/>
      <c r="BF114" s="948"/>
      <c r="BG114" s="948"/>
      <c r="BH114" s="948"/>
      <c r="BI114" s="948"/>
      <c r="BJ114" s="948"/>
      <c r="BK114" s="948"/>
      <c r="BL114" s="948"/>
      <c r="BM114" s="948"/>
      <c r="BN114" s="948"/>
      <c r="BO114" s="948"/>
      <c r="BP114" s="949"/>
      <c r="BQ114" s="917">
        <v>1214450</v>
      </c>
      <c r="BR114" s="918"/>
      <c r="BS114" s="918"/>
      <c r="BT114" s="918"/>
      <c r="BU114" s="918"/>
      <c r="BV114" s="918">
        <v>1192817</v>
      </c>
      <c r="BW114" s="918"/>
      <c r="BX114" s="918"/>
      <c r="BY114" s="918"/>
      <c r="BZ114" s="918"/>
      <c r="CA114" s="918">
        <v>1195653</v>
      </c>
      <c r="CB114" s="918"/>
      <c r="CC114" s="918"/>
      <c r="CD114" s="918"/>
      <c r="CE114" s="918"/>
      <c r="CF114" s="912">
        <v>52</v>
      </c>
      <c r="CG114" s="913"/>
      <c r="CH114" s="913"/>
      <c r="CI114" s="913"/>
      <c r="CJ114" s="913"/>
      <c r="CK114" s="943"/>
      <c r="CL114" s="944"/>
      <c r="CM114" s="914" t="s">
        <v>418</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x14ac:dyDescent="0.15">
      <c r="A115" s="952"/>
      <c r="B115" s="953"/>
      <c r="C115" s="948" t="s">
        <v>419</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111</v>
      </c>
      <c r="AB115" s="932"/>
      <c r="AC115" s="932"/>
      <c r="AD115" s="932"/>
      <c r="AE115" s="933"/>
      <c r="AF115" s="934" t="s">
        <v>111</v>
      </c>
      <c r="AG115" s="932"/>
      <c r="AH115" s="932"/>
      <c r="AI115" s="932"/>
      <c r="AJ115" s="933"/>
      <c r="AK115" s="934" t="s">
        <v>111</v>
      </c>
      <c r="AL115" s="932"/>
      <c r="AM115" s="932"/>
      <c r="AN115" s="932"/>
      <c r="AO115" s="933"/>
      <c r="AP115" s="935" t="s">
        <v>111</v>
      </c>
      <c r="AQ115" s="936"/>
      <c r="AR115" s="936"/>
      <c r="AS115" s="936"/>
      <c r="AT115" s="937"/>
      <c r="AU115" s="897"/>
      <c r="AV115" s="898"/>
      <c r="AW115" s="898"/>
      <c r="AX115" s="898"/>
      <c r="AY115" s="899"/>
      <c r="AZ115" s="947" t="s">
        <v>420</v>
      </c>
      <c r="BA115" s="948"/>
      <c r="BB115" s="948"/>
      <c r="BC115" s="948"/>
      <c r="BD115" s="948"/>
      <c r="BE115" s="948"/>
      <c r="BF115" s="948"/>
      <c r="BG115" s="948"/>
      <c r="BH115" s="948"/>
      <c r="BI115" s="948"/>
      <c r="BJ115" s="948"/>
      <c r="BK115" s="948"/>
      <c r="BL115" s="948"/>
      <c r="BM115" s="948"/>
      <c r="BN115" s="948"/>
      <c r="BO115" s="948"/>
      <c r="BP115" s="949"/>
      <c r="BQ115" s="917" t="s">
        <v>111</v>
      </c>
      <c r="BR115" s="918"/>
      <c r="BS115" s="918"/>
      <c r="BT115" s="918"/>
      <c r="BU115" s="918"/>
      <c r="BV115" s="918" t="s">
        <v>111</v>
      </c>
      <c r="BW115" s="918"/>
      <c r="BX115" s="918"/>
      <c r="BY115" s="918"/>
      <c r="BZ115" s="918"/>
      <c r="CA115" s="918" t="s">
        <v>111</v>
      </c>
      <c r="CB115" s="918"/>
      <c r="CC115" s="918"/>
      <c r="CD115" s="918"/>
      <c r="CE115" s="918"/>
      <c r="CF115" s="912" t="s">
        <v>111</v>
      </c>
      <c r="CG115" s="913"/>
      <c r="CH115" s="913"/>
      <c r="CI115" s="913"/>
      <c r="CJ115" s="913"/>
      <c r="CK115" s="943"/>
      <c r="CL115" s="944"/>
      <c r="CM115" s="947" t="s">
        <v>421</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x14ac:dyDescent="0.15">
      <c r="A116" s="954"/>
      <c r="B116" s="955"/>
      <c r="C116" s="969" t="s">
        <v>422</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883</v>
      </c>
      <c r="AB116" s="957"/>
      <c r="AC116" s="957"/>
      <c r="AD116" s="957"/>
      <c r="AE116" s="958"/>
      <c r="AF116" s="959">
        <v>445</v>
      </c>
      <c r="AG116" s="957"/>
      <c r="AH116" s="957"/>
      <c r="AI116" s="957"/>
      <c r="AJ116" s="958"/>
      <c r="AK116" s="959">
        <v>862</v>
      </c>
      <c r="AL116" s="957"/>
      <c r="AM116" s="957"/>
      <c r="AN116" s="957"/>
      <c r="AO116" s="958"/>
      <c r="AP116" s="960">
        <v>0</v>
      </c>
      <c r="AQ116" s="961"/>
      <c r="AR116" s="961"/>
      <c r="AS116" s="961"/>
      <c r="AT116" s="962"/>
      <c r="AU116" s="897"/>
      <c r="AV116" s="898"/>
      <c r="AW116" s="898"/>
      <c r="AX116" s="898"/>
      <c r="AY116" s="899"/>
      <c r="AZ116" s="947" t="s">
        <v>423</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424</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111</v>
      </c>
      <c r="DH116" s="957"/>
      <c r="DI116" s="957"/>
      <c r="DJ116" s="957"/>
      <c r="DK116" s="958"/>
      <c r="DL116" s="959" t="s">
        <v>111</v>
      </c>
      <c r="DM116" s="957"/>
      <c r="DN116" s="957"/>
      <c r="DO116" s="957"/>
      <c r="DP116" s="958"/>
      <c r="DQ116" s="959" t="s">
        <v>111</v>
      </c>
      <c r="DR116" s="957"/>
      <c r="DS116" s="957"/>
      <c r="DT116" s="957"/>
      <c r="DU116" s="958"/>
      <c r="DV116" s="960" t="s">
        <v>111</v>
      </c>
      <c r="DW116" s="961"/>
      <c r="DX116" s="961"/>
      <c r="DY116" s="961"/>
      <c r="DZ116" s="962"/>
    </row>
    <row r="117" spans="1:130" s="197" customFormat="1" ht="26.25" customHeight="1" x14ac:dyDescent="0.15">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425</v>
      </c>
      <c r="Z117" s="882"/>
      <c r="AA117" s="994">
        <v>614183</v>
      </c>
      <c r="AB117" s="964"/>
      <c r="AC117" s="964"/>
      <c r="AD117" s="964"/>
      <c r="AE117" s="965"/>
      <c r="AF117" s="963">
        <v>553262</v>
      </c>
      <c r="AG117" s="964"/>
      <c r="AH117" s="964"/>
      <c r="AI117" s="964"/>
      <c r="AJ117" s="965"/>
      <c r="AK117" s="963">
        <v>546267</v>
      </c>
      <c r="AL117" s="964"/>
      <c r="AM117" s="964"/>
      <c r="AN117" s="964"/>
      <c r="AO117" s="965"/>
      <c r="AP117" s="966"/>
      <c r="AQ117" s="967"/>
      <c r="AR117" s="967"/>
      <c r="AS117" s="967"/>
      <c r="AT117" s="968"/>
      <c r="AU117" s="897"/>
      <c r="AV117" s="898"/>
      <c r="AW117" s="898"/>
      <c r="AX117" s="898"/>
      <c r="AY117" s="899"/>
      <c r="AZ117" s="993" t="s">
        <v>426</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427</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x14ac:dyDescent="0.15">
      <c r="A118" s="902" t="s">
        <v>401</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399</v>
      </c>
      <c r="AB118" s="881"/>
      <c r="AC118" s="881"/>
      <c r="AD118" s="881"/>
      <c r="AE118" s="882"/>
      <c r="AF118" s="880" t="s">
        <v>286</v>
      </c>
      <c r="AG118" s="881"/>
      <c r="AH118" s="881"/>
      <c r="AI118" s="881"/>
      <c r="AJ118" s="882"/>
      <c r="AK118" s="880" t="s">
        <v>285</v>
      </c>
      <c r="AL118" s="881"/>
      <c r="AM118" s="881"/>
      <c r="AN118" s="881"/>
      <c r="AO118" s="882"/>
      <c r="AP118" s="988" t="s">
        <v>400</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428</v>
      </c>
      <c r="BP118" s="992"/>
      <c r="BQ118" s="983">
        <v>6653613</v>
      </c>
      <c r="BR118" s="984"/>
      <c r="BS118" s="984"/>
      <c r="BT118" s="984"/>
      <c r="BU118" s="984"/>
      <c r="BV118" s="984">
        <v>6409781</v>
      </c>
      <c r="BW118" s="984"/>
      <c r="BX118" s="984"/>
      <c r="BY118" s="984"/>
      <c r="BZ118" s="984"/>
      <c r="CA118" s="984">
        <v>6338258</v>
      </c>
      <c r="CB118" s="984"/>
      <c r="CC118" s="984"/>
      <c r="CD118" s="984"/>
      <c r="CE118" s="984"/>
      <c r="CF118" s="985"/>
      <c r="CG118" s="986"/>
      <c r="CH118" s="986"/>
      <c r="CI118" s="986"/>
      <c r="CJ118" s="987"/>
      <c r="CK118" s="943"/>
      <c r="CL118" s="944"/>
      <c r="CM118" s="914" t="s">
        <v>429</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x14ac:dyDescent="0.15">
      <c r="A119" s="972" t="s">
        <v>404</v>
      </c>
      <c r="B119" s="942"/>
      <c r="C119" s="921" t="s">
        <v>405</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430</v>
      </c>
      <c r="AV119" s="976"/>
      <c r="AW119" s="976"/>
      <c r="AX119" s="976"/>
      <c r="AY119" s="977"/>
      <c r="AZ119" s="938" t="s">
        <v>431</v>
      </c>
      <c r="BA119" s="885"/>
      <c r="BB119" s="885"/>
      <c r="BC119" s="885"/>
      <c r="BD119" s="885"/>
      <c r="BE119" s="885"/>
      <c r="BF119" s="885"/>
      <c r="BG119" s="885"/>
      <c r="BH119" s="885"/>
      <c r="BI119" s="885"/>
      <c r="BJ119" s="885"/>
      <c r="BK119" s="885"/>
      <c r="BL119" s="885"/>
      <c r="BM119" s="885"/>
      <c r="BN119" s="885"/>
      <c r="BO119" s="885"/>
      <c r="BP119" s="886"/>
      <c r="BQ119" s="924">
        <v>3712501</v>
      </c>
      <c r="BR119" s="925"/>
      <c r="BS119" s="925"/>
      <c r="BT119" s="925"/>
      <c r="BU119" s="925"/>
      <c r="BV119" s="925">
        <v>4193569</v>
      </c>
      <c r="BW119" s="925"/>
      <c r="BX119" s="925"/>
      <c r="BY119" s="925"/>
      <c r="BZ119" s="925"/>
      <c r="CA119" s="925">
        <v>4358485</v>
      </c>
      <c r="CB119" s="925"/>
      <c r="CC119" s="925"/>
      <c r="CD119" s="925"/>
      <c r="CE119" s="925"/>
      <c r="CF119" s="939">
        <v>189.6</v>
      </c>
      <c r="CG119" s="940"/>
      <c r="CH119" s="940"/>
      <c r="CI119" s="940"/>
      <c r="CJ119" s="940"/>
      <c r="CK119" s="945"/>
      <c r="CL119" s="946"/>
      <c r="CM119" s="1002" t="s">
        <v>432</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111</v>
      </c>
      <c r="DH119" s="996"/>
      <c r="DI119" s="996"/>
      <c r="DJ119" s="996"/>
      <c r="DK119" s="997"/>
      <c r="DL119" s="998" t="s">
        <v>111</v>
      </c>
      <c r="DM119" s="996"/>
      <c r="DN119" s="996"/>
      <c r="DO119" s="996"/>
      <c r="DP119" s="997"/>
      <c r="DQ119" s="998" t="s">
        <v>111</v>
      </c>
      <c r="DR119" s="996"/>
      <c r="DS119" s="996"/>
      <c r="DT119" s="996"/>
      <c r="DU119" s="997"/>
      <c r="DV119" s="999" t="s">
        <v>111</v>
      </c>
      <c r="DW119" s="1000"/>
      <c r="DX119" s="1000"/>
      <c r="DY119" s="1000"/>
      <c r="DZ119" s="1001"/>
    </row>
    <row r="120" spans="1:130" s="197" customFormat="1" ht="26.25" customHeight="1" x14ac:dyDescent="0.15">
      <c r="A120" s="973"/>
      <c r="B120" s="944"/>
      <c r="C120" s="914" t="s">
        <v>408</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433</v>
      </c>
      <c r="BA120" s="948"/>
      <c r="BB120" s="948"/>
      <c r="BC120" s="948"/>
      <c r="BD120" s="948"/>
      <c r="BE120" s="948"/>
      <c r="BF120" s="948"/>
      <c r="BG120" s="948"/>
      <c r="BH120" s="948"/>
      <c r="BI120" s="948"/>
      <c r="BJ120" s="948"/>
      <c r="BK120" s="948"/>
      <c r="BL120" s="948"/>
      <c r="BM120" s="948"/>
      <c r="BN120" s="948"/>
      <c r="BO120" s="948"/>
      <c r="BP120" s="949"/>
      <c r="BQ120" s="917">
        <v>127392</v>
      </c>
      <c r="BR120" s="918"/>
      <c r="BS120" s="918"/>
      <c r="BT120" s="918"/>
      <c r="BU120" s="918"/>
      <c r="BV120" s="918">
        <v>120238</v>
      </c>
      <c r="BW120" s="918"/>
      <c r="BX120" s="918"/>
      <c r="BY120" s="918"/>
      <c r="BZ120" s="918"/>
      <c r="CA120" s="918">
        <v>118493</v>
      </c>
      <c r="CB120" s="918"/>
      <c r="CC120" s="918"/>
      <c r="CD120" s="918"/>
      <c r="CE120" s="918"/>
      <c r="CF120" s="912">
        <v>5.2</v>
      </c>
      <c r="CG120" s="913"/>
      <c r="CH120" s="913"/>
      <c r="CI120" s="913"/>
      <c r="CJ120" s="913"/>
      <c r="CK120" s="1011" t="s">
        <v>434</v>
      </c>
      <c r="CL120" s="1012"/>
      <c r="CM120" s="1012"/>
      <c r="CN120" s="1012"/>
      <c r="CO120" s="1013"/>
      <c r="CP120" s="1019" t="s">
        <v>384</v>
      </c>
      <c r="CQ120" s="1020"/>
      <c r="CR120" s="1020"/>
      <c r="CS120" s="1020"/>
      <c r="CT120" s="1020"/>
      <c r="CU120" s="1020"/>
      <c r="CV120" s="1020"/>
      <c r="CW120" s="1020"/>
      <c r="CX120" s="1020"/>
      <c r="CY120" s="1020"/>
      <c r="CZ120" s="1020"/>
      <c r="DA120" s="1020"/>
      <c r="DB120" s="1020"/>
      <c r="DC120" s="1020"/>
      <c r="DD120" s="1020"/>
      <c r="DE120" s="1020"/>
      <c r="DF120" s="1021"/>
      <c r="DG120" s="924">
        <v>3250</v>
      </c>
      <c r="DH120" s="925"/>
      <c r="DI120" s="925"/>
      <c r="DJ120" s="925"/>
      <c r="DK120" s="925"/>
      <c r="DL120" s="925">
        <v>2606</v>
      </c>
      <c r="DM120" s="925"/>
      <c r="DN120" s="925"/>
      <c r="DO120" s="925"/>
      <c r="DP120" s="925"/>
      <c r="DQ120" s="925">
        <v>21841</v>
      </c>
      <c r="DR120" s="925"/>
      <c r="DS120" s="925"/>
      <c r="DT120" s="925"/>
      <c r="DU120" s="925"/>
      <c r="DV120" s="926">
        <v>0.9</v>
      </c>
      <c r="DW120" s="926"/>
      <c r="DX120" s="926"/>
      <c r="DY120" s="926"/>
      <c r="DZ120" s="927"/>
    </row>
    <row r="121" spans="1:130" s="197" customFormat="1" ht="26.25" customHeight="1" x14ac:dyDescent="0.15">
      <c r="A121" s="973"/>
      <c r="B121" s="944"/>
      <c r="C121" s="1008" t="s">
        <v>435</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436</v>
      </c>
      <c r="BA121" s="969"/>
      <c r="BB121" s="969"/>
      <c r="BC121" s="969"/>
      <c r="BD121" s="969"/>
      <c r="BE121" s="969"/>
      <c r="BF121" s="969"/>
      <c r="BG121" s="969"/>
      <c r="BH121" s="969"/>
      <c r="BI121" s="969"/>
      <c r="BJ121" s="969"/>
      <c r="BK121" s="969"/>
      <c r="BL121" s="969"/>
      <c r="BM121" s="969"/>
      <c r="BN121" s="969"/>
      <c r="BO121" s="969"/>
      <c r="BP121" s="970"/>
      <c r="BQ121" s="983">
        <v>3886141</v>
      </c>
      <c r="BR121" s="984"/>
      <c r="BS121" s="984"/>
      <c r="BT121" s="984"/>
      <c r="BU121" s="984"/>
      <c r="BV121" s="984">
        <v>3808900</v>
      </c>
      <c r="BW121" s="984"/>
      <c r="BX121" s="984"/>
      <c r="BY121" s="984"/>
      <c r="BZ121" s="984"/>
      <c r="CA121" s="984">
        <v>3735984</v>
      </c>
      <c r="CB121" s="984"/>
      <c r="CC121" s="984"/>
      <c r="CD121" s="984"/>
      <c r="CE121" s="984"/>
      <c r="CF121" s="1022">
        <v>162.5</v>
      </c>
      <c r="CG121" s="1023"/>
      <c r="CH121" s="1023"/>
      <c r="CI121" s="1023"/>
      <c r="CJ121" s="1023"/>
      <c r="CK121" s="1014"/>
      <c r="CL121" s="1015"/>
      <c r="CM121" s="1015"/>
      <c r="CN121" s="1015"/>
      <c r="CO121" s="1016"/>
      <c r="CP121" s="1005" t="s">
        <v>382</v>
      </c>
      <c r="CQ121" s="1006"/>
      <c r="CR121" s="1006"/>
      <c r="CS121" s="1006"/>
      <c r="CT121" s="1006"/>
      <c r="CU121" s="1006"/>
      <c r="CV121" s="1006"/>
      <c r="CW121" s="1006"/>
      <c r="CX121" s="1006"/>
      <c r="CY121" s="1006"/>
      <c r="CZ121" s="1006"/>
      <c r="DA121" s="1006"/>
      <c r="DB121" s="1006"/>
      <c r="DC121" s="1006"/>
      <c r="DD121" s="1006"/>
      <c r="DE121" s="1006"/>
      <c r="DF121" s="1007"/>
      <c r="DG121" s="917" t="s">
        <v>111</v>
      </c>
      <c r="DH121" s="918"/>
      <c r="DI121" s="918"/>
      <c r="DJ121" s="918"/>
      <c r="DK121" s="918"/>
      <c r="DL121" s="918" t="s">
        <v>111</v>
      </c>
      <c r="DM121" s="918"/>
      <c r="DN121" s="918"/>
      <c r="DO121" s="918"/>
      <c r="DP121" s="918"/>
      <c r="DQ121" s="918" t="s">
        <v>111</v>
      </c>
      <c r="DR121" s="918"/>
      <c r="DS121" s="918"/>
      <c r="DT121" s="918"/>
      <c r="DU121" s="918"/>
      <c r="DV121" s="919" t="s">
        <v>111</v>
      </c>
      <c r="DW121" s="919"/>
      <c r="DX121" s="919"/>
      <c r="DY121" s="919"/>
      <c r="DZ121" s="920"/>
    </row>
    <row r="122" spans="1:130" s="197" customFormat="1" ht="26.25" customHeight="1" x14ac:dyDescent="0.15">
      <c r="A122" s="973"/>
      <c r="B122" s="944"/>
      <c r="C122" s="914" t="s">
        <v>418</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437</v>
      </c>
      <c r="BP122" s="992"/>
      <c r="BQ122" s="1032">
        <v>7726034</v>
      </c>
      <c r="BR122" s="1033"/>
      <c r="BS122" s="1033"/>
      <c r="BT122" s="1033"/>
      <c r="BU122" s="1033"/>
      <c r="BV122" s="1033">
        <v>8122707</v>
      </c>
      <c r="BW122" s="1033"/>
      <c r="BX122" s="1033"/>
      <c r="BY122" s="1033"/>
      <c r="BZ122" s="1033"/>
      <c r="CA122" s="1033">
        <v>8212962</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x14ac:dyDescent="0.2">
      <c r="A123" s="973"/>
      <c r="B123" s="944"/>
      <c r="C123" s="914" t="s">
        <v>424</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111</v>
      </c>
      <c r="AB123" s="957"/>
      <c r="AC123" s="957"/>
      <c r="AD123" s="957"/>
      <c r="AE123" s="958"/>
      <c r="AF123" s="959" t="s">
        <v>111</v>
      </c>
      <c r="AG123" s="957"/>
      <c r="AH123" s="957"/>
      <c r="AI123" s="957"/>
      <c r="AJ123" s="958"/>
      <c r="AK123" s="959" t="s">
        <v>111</v>
      </c>
      <c r="AL123" s="957"/>
      <c r="AM123" s="957"/>
      <c r="AN123" s="957"/>
      <c r="AO123" s="958"/>
      <c r="AP123" s="960" t="s">
        <v>111</v>
      </c>
      <c r="AQ123" s="961"/>
      <c r="AR123" s="961"/>
      <c r="AS123" s="961"/>
      <c r="AT123" s="962"/>
      <c r="AU123" s="1029" t="s">
        <v>438</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t="s">
        <v>111</v>
      </c>
      <c r="BR123" s="1025"/>
      <c r="BS123" s="1025"/>
      <c r="BT123" s="1025"/>
      <c r="BU123" s="1025"/>
      <c r="BV123" s="1025" t="s">
        <v>111</v>
      </c>
      <c r="BW123" s="1025"/>
      <c r="BX123" s="1025"/>
      <c r="BY123" s="1025"/>
      <c r="BZ123" s="1025"/>
      <c r="CA123" s="1025" t="s">
        <v>111</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x14ac:dyDescent="0.15">
      <c r="A124" s="973"/>
      <c r="B124" s="944"/>
      <c r="C124" s="914" t="s">
        <v>427</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439</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x14ac:dyDescent="0.2">
      <c r="A125" s="973"/>
      <c r="B125" s="944"/>
      <c r="C125" s="914" t="s">
        <v>429</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440</v>
      </c>
      <c r="CL125" s="1012"/>
      <c r="CM125" s="1012"/>
      <c r="CN125" s="1012"/>
      <c r="CO125" s="1013"/>
      <c r="CP125" s="938" t="s">
        <v>441</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x14ac:dyDescent="0.15">
      <c r="A126" s="973"/>
      <c r="B126" s="944"/>
      <c r="C126" s="914" t="s">
        <v>432</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111</v>
      </c>
      <c r="AB126" s="957"/>
      <c r="AC126" s="957"/>
      <c r="AD126" s="957"/>
      <c r="AE126" s="958"/>
      <c r="AF126" s="959" t="s">
        <v>111</v>
      </c>
      <c r="AG126" s="957"/>
      <c r="AH126" s="957"/>
      <c r="AI126" s="957"/>
      <c r="AJ126" s="958"/>
      <c r="AK126" s="959" t="s">
        <v>111</v>
      </c>
      <c r="AL126" s="957"/>
      <c r="AM126" s="957"/>
      <c r="AN126" s="957"/>
      <c r="AO126" s="958"/>
      <c r="AP126" s="960" t="s">
        <v>111</v>
      </c>
      <c r="AQ126" s="961"/>
      <c r="AR126" s="961"/>
      <c r="AS126" s="961"/>
      <c r="AT126" s="962"/>
      <c r="AU126" s="233"/>
      <c r="AV126" s="233"/>
      <c r="AW126" s="233"/>
      <c r="AX126" s="1034" t="s">
        <v>442</v>
      </c>
      <c r="AY126" s="1035"/>
      <c r="AZ126" s="1035"/>
      <c r="BA126" s="1035"/>
      <c r="BB126" s="1035"/>
      <c r="BC126" s="1035"/>
      <c r="BD126" s="1035"/>
      <c r="BE126" s="1036"/>
      <c r="BF126" s="1050" t="s">
        <v>443</v>
      </c>
      <c r="BG126" s="1035"/>
      <c r="BH126" s="1035"/>
      <c r="BI126" s="1035"/>
      <c r="BJ126" s="1035"/>
      <c r="BK126" s="1035"/>
      <c r="BL126" s="1036"/>
      <c r="BM126" s="1050" t="s">
        <v>444</v>
      </c>
      <c r="BN126" s="1035"/>
      <c r="BO126" s="1035"/>
      <c r="BP126" s="1035"/>
      <c r="BQ126" s="1035"/>
      <c r="BR126" s="1035"/>
      <c r="BS126" s="1036"/>
      <c r="BT126" s="1050" t="s">
        <v>445</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446</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x14ac:dyDescent="0.2">
      <c r="A127" s="974"/>
      <c r="B127" s="946"/>
      <c r="C127" s="1002" t="s">
        <v>447</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111</v>
      </c>
      <c r="AB127" s="957"/>
      <c r="AC127" s="957"/>
      <c r="AD127" s="957"/>
      <c r="AE127" s="958"/>
      <c r="AF127" s="959" t="s">
        <v>111</v>
      </c>
      <c r="AG127" s="957"/>
      <c r="AH127" s="957"/>
      <c r="AI127" s="957"/>
      <c r="AJ127" s="958"/>
      <c r="AK127" s="959" t="s">
        <v>111</v>
      </c>
      <c r="AL127" s="957"/>
      <c r="AM127" s="957"/>
      <c r="AN127" s="957"/>
      <c r="AO127" s="958"/>
      <c r="AP127" s="960" t="s">
        <v>111</v>
      </c>
      <c r="AQ127" s="961"/>
      <c r="AR127" s="961"/>
      <c r="AS127" s="961"/>
      <c r="AT127" s="962"/>
      <c r="AU127" s="233"/>
      <c r="AV127" s="233"/>
      <c r="AW127" s="233"/>
      <c r="AX127" s="884" t="s">
        <v>448</v>
      </c>
      <c r="AY127" s="885"/>
      <c r="AZ127" s="885"/>
      <c r="BA127" s="885"/>
      <c r="BB127" s="885"/>
      <c r="BC127" s="885"/>
      <c r="BD127" s="885"/>
      <c r="BE127" s="886"/>
      <c r="BF127" s="1039" t="s">
        <v>111</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449</v>
      </c>
      <c r="CQ127" s="1043"/>
      <c r="CR127" s="1043"/>
      <c r="CS127" s="1043"/>
      <c r="CT127" s="1043"/>
      <c r="CU127" s="1043"/>
      <c r="CV127" s="1043"/>
      <c r="CW127" s="1043"/>
      <c r="CX127" s="1043"/>
      <c r="CY127" s="1043"/>
      <c r="CZ127" s="1043"/>
      <c r="DA127" s="1043"/>
      <c r="DB127" s="1043"/>
      <c r="DC127" s="1043"/>
      <c r="DD127" s="1043"/>
      <c r="DE127" s="1043"/>
      <c r="DF127" s="1044"/>
      <c r="DG127" s="1045" t="s">
        <v>111</v>
      </c>
      <c r="DH127" s="1046"/>
      <c r="DI127" s="1046"/>
      <c r="DJ127" s="1046"/>
      <c r="DK127" s="1046"/>
      <c r="DL127" s="1046" t="s">
        <v>111</v>
      </c>
      <c r="DM127" s="1046"/>
      <c r="DN127" s="1046"/>
      <c r="DO127" s="1046"/>
      <c r="DP127" s="1046"/>
      <c r="DQ127" s="1046" t="s">
        <v>111</v>
      </c>
      <c r="DR127" s="1046"/>
      <c r="DS127" s="1046"/>
      <c r="DT127" s="1046"/>
      <c r="DU127" s="1046"/>
      <c r="DV127" s="1047" t="s">
        <v>111</v>
      </c>
      <c r="DW127" s="1047"/>
      <c r="DX127" s="1047"/>
      <c r="DY127" s="1047"/>
      <c r="DZ127" s="1048"/>
    </row>
    <row r="128" spans="1:130" s="197" customFormat="1" ht="26.25" customHeight="1" x14ac:dyDescent="0.15">
      <c r="A128" s="1069" t="s">
        <v>450</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451</v>
      </c>
      <c r="X128" s="1071"/>
      <c r="Y128" s="1071"/>
      <c r="Z128" s="1072"/>
      <c r="AA128" s="1087">
        <v>54027</v>
      </c>
      <c r="AB128" s="1088"/>
      <c r="AC128" s="1088"/>
      <c r="AD128" s="1088"/>
      <c r="AE128" s="1089"/>
      <c r="AF128" s="1090">
        <v>44396</v>
      </c>
      <c r="AG128" s="1088"/>
      <c r="AH128" s="1088"/>
      <c r="AI128" s="1088"/>
      <c r="AJ128" s="1089"/>
      <c r="AK128" s="1090">
        <v>39663</v>
      </c>
      <c r="AL128" s="1088"/>
      <c r="AM128" s="1088"/>
      <c r="AN128" s="1088"/>
      <c r="AO128" s="1089"/>
      <c r="AP128" s="1091"/>
      <c r="AQ128" s="1092"/>
      <c r="AR128" s="1092"/>
      <c r="AS128" s="1092"/>
      <c r="AT128" s="1093"/>
      <c r="AU128" s="235"/>
      <c r="AV128" s="235"/>
      <c r="AW128" s="235"/>
      <c r="AX128" s="1052" t="s">
        <v>452</v>
      </c>
      <c r="AY128" s="948"/>
      <c r="AZ128" s="948"/>
      <c r="BA128" s="948"/>
      <c r="BB128" s="948"/>
      <c r="BC128" s="948"/>
      <c r="BD128" s="948"/>
      <c r="BE128" s="949"/>
      <c r="BF128" s="1064" t="s">
        <v>111</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453</v>
      </c>
      <c r="X129" s="1059"/>
      <c r="Y129" s="1059"/>
      <c r="Z129" s="1060"/>
      <c r="AA129" s="956">
        <v>2668110</v>
      </c>
      <c r="AB129" s="957"/>
      <c r="AC129" s="957"/>
      <c r="AD129" s="957"/>
      <c r="AE129" s="958"/>
      <c r="AF129" s="959">
        <v>2622631</v>
      </c>
      <c r="AG129" s="957"/>
      <c r="AH129" s="957"/>
      <c r="AI129" s="957"/>
      <c r="AJ129" s="958"/>
      <c r="AK129" s="959">
        <v>2653791</v>
      </c>
      <c r="AL129" s="957"/>
      <c r="AM129" s="957"/>
      <c r="AN129" s="957"/>
      <c r="AO129" s="958"/>
      <c r="AP129" s="1061"/>
      <c r="AQ129" s="1062"/>
      <c r="AR129" s="1062"/>
      <c r="AS129" s="1062"/>
      <c r="AT129" s="1063"/>
      <c r="AU129" s="235"/>
      <c r="AV129" s="235"/>
      <c r="AW129" s="235"/>
      <c r="AX129" s="1052" t="s">
        <v>454</v>
      </c>
      <c r="AY129" s="948"/>
      <c r="AZ129" s="948"/>
      <c r="BA129" s="948"/>
      <c r="BB129" s="948"/>
      <c r="BC129" s="948"/>
      <c r="BD129" s="948"/>
      <c r="BE129" s="949"/>
      <c r="BF129" s="1053">
        <v>7.9</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8" t="s">
        <v>455</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456</v>
      </c>
      <c r="X130" s="1059"/>
      <c r="Y130" s="1059"/>
      <c r="Z130" s="1060"/>
      <c r="AA130" s="956">
        <v>333505</v>
      </c>
      <c r="AB130" s="957"/>
      <c r="AC130" s="957"/>
      <c r="AD130" s="957"/>
      <c r="AE130" s="958"/>
      <c r="AF130" s="959">
        <v>336222</v>
      </c>
      <c r="AG130" s="957"/>
      <c r="AH130" s="957"/>
      <c r="AI130" s="957"/>
      <c r="AJ130" s="958"/>
      <c r="AK130" s="959">
        <v>354691</v>
      </c>
      <c r="AL130" s="957"/>
      <c r="AM130" s="957"/>
      <c r="AN130" s="957"/>
      <c r="AO130" s="958"/>
      <c r="AP130" s="1061"/>
      <c r="AQ130" s="1062"/>
      <c r="AR130" s="1062"/>
      <c r="AS130" s="1062"/>
      <c r="AT130" s="1063"/>
      <c r="AU130" s="235"/>
      <c r="AV130" s="235"/>
      <c r="AW130" s="235"/>
      <c r="AX130" s="1111" t="s">
        <v>457</v>
      </c>
      <c r="AY130" s="1043"/>
      <c r="AZ130" s="1043"/>
      <c r="BA130" s="1043"/>
      <c r="BB130" s="1043"/>
      <c r="BC130" s="1043"/>
      <c r="BD130" s="1043"/>
      <c r="BE130" s="1044"/>
      <c r="BF130" s="1073" t="s">
        <v>111</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458</v>
      </c>
      <c r="X131" s="1082"/>
      <c r="Y131" s="1082"/>
      <c r="Z131" s="1083"/>
      <c r="AA131" s="995">
        <v>2334605</v>
      </c>
      <c r="AB131" s="996"/>
      <c r="AC131" s="996"/>
      <c r="AD131" s="996"/>
      <c r="AE131" s="997"/>
      <c r="AF131" s="998">
        <v>2286409</v>
      </c>
      <c r="AG131" s="996"/>
      <c r="AH131" s="996"/>
      <c r="AI131" s="996"/>
      <c r="AJ131" s="997"/>
      <c r="AK131" s="998">
        <v>2299100</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5" t="s">
        <v>459</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460</v>
      </c>
      <c r="W132" s="1099"/>
      <c r="X132" s="1099"/>
      <c r="Y132" s="1099"/>
      <c r="Z132" s="1100"/>
      <c r="AA132" s="1101">
        <v>9.7083232499999994</v>
      </c>
      <c r="AB132" s="1102"/>
      <c r="AC132" s="1102"/>
      <c r="AD132" s="1102"/>
      <c r="AE132" s="1103"/>
      <c r="AF132" s="1104">
        <v>7.5508800039999997</v>
      </c>
      <c r="AG132" s="1102"/>
      <c r="AH132" s="1102"/>
      <c r="AI132" s="1102"/>
      <c r="AJ132" s="1103"/>
      <c r="AK132" s="1104">
        <v>6.6074985860000002</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461</v>
      </c>
      <c r="W133" s="1106"/>
      <c r="X133" s="1106"/>
      <c r="Y133" s="1106"/>
      <c r="Z133" s="1107"/>
      <c r="AA133" s="1108">
        <v>9.9</v>
      </c>
      <c r="AB133" s="1109"/>
      <c r="AC133" s="1109"/>
      <c r="AD133" s="1109"/>
      <c r="AE133" s="1110"/>
      <c r="AF133" s="1108">
        <v>9</v>
      </c>
      <c r="AG133" s="1109"/>
      <c r="AH133" s="1109"/>
      <c r="AI133" s="1109"/>
      <c r="AJ133" s="1110"/>
      <c r="AK133" s="1108">
        <v>7.9</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462</v>
      </c>
      <c r="B5" s="246"/>
      <c r="C5" s="246"/>
      <c r="D5" s="246"/>
      <c r="E5" s="246"/>
      <c r="F5" s="246"/>
      <c r="G5" s="246"/>
      <c r="H5" s="246"/>
      <c r="I5" s="246"/>
      <c r="J5" s="246"/>
      <c r="K5" s="246"/>
      <c r="L5" s="246"/>
      <c r="M5" s="246"/>
      <c r="N5" s="246"/>
      <c r="O5" s="247"/>
    </row>
    <row r="6" spans="1:16" x14ac:dyDescent="0.15">
      <c r="A6" s="248"/>
      <c r="B6" s="244"/>
      <c r="C6" s="244"/>
      <c r="D6" s="244"/>
      <c r="E6" s="244"/>
      <c r="F6" s="244"/>
      <c r="G6" s="249" t="s">
        <v>463</v>
      </c>
      <c r="H6" s="249"/>
      <c r="I6" s="249"/>
      <c r="J6" s="249"/>
      <c r="K6" s="244"/>
      <c r="L6" s="244"/>
      <c r="M6" s="244"/>
      <c r="N6" s="244"/>
    </row>
    <row r="7" spans="1:16" x14ac:dyDescent="0.15">
      <c r="A7" s="248"/>
      <c r="B7" s="244"/>
      <c r="C7" s="244"/>
      <c r="D7" s="244"/>
      <c r="E7" s="244"/>
      <c r="F7" s="244"/>
      <c r="G7" s="251"/>
      <c r="H7" s="252"/>
      <c r="I7" s="252"/>
      <c r="J7" s="253"/>
      <c r="K7" s="1115" t="s">
        <v>464</v>
      </c>
      <c r="L7" s="254"/>
      <c r="M7" s="255" t="s">
        <v>465</v>
      </c>
      <c r="N7" s="256"/>
    </row>
    <row r="8" spans="1:16" x14ac:dyDescent="0.15">
      <c r="A8" s="248"/>
      <c r="B8" s="244"/>
      <c r="C8" s="244"/>
      <c r="D8" s="244"/>
      <c r="E8" s="244"/>
      <c r="F8" s="244"/>
      <c r="G8" s="257"/>
      <c r="H8" s="258"/>
      <c r="I8" s="258"/>
      <c r="J8" s="259"/>
      <c r="K8" s="1116"/>
      <c r="L8" s="260" t="s">
        <v>466</v>
      </c>
      <c r="M8" s="261" t="s">
        <v>467</v>
      </c>
      <c r="N8" s="262" t="s">
        <v>468</v>
      </c>
    </row>
    <row r="9" spans="1:16" x14ac:dyDescent="0.15">
      <c r="A9" s="248"/>
      <c r="B9" s="244"/>
      <c r="C9" s="244"/>
      <c r="D9" s="244"/>
      <c r="E9" s="244"/>
      <c r="F9" s="244"/>
      <c r="G9" s="1117" t="s">
        <v>469</v>
      </c>
      <c r="H9" s="1118"/>
      <c r="I9" s="1118"/>
      <c r="J9" s="1119"/>
      <c r="K9" s="263">
        <v>861287</v>
      </c>
      <c r="L9" s="264">
        <v>89727</v>
      </c>
      <c r="M9" s="265">
        <v>107860</v>
      </c>
      <c r="N9" s="266">
        <v>-16.8</v>
      </c>
    </row>
    <row r="10" spans="1:16" x14ac:dyDescent="0.15">
      <c r="A10" s="248"/>
      <c r="B10" s="244"/>
      <c r="C10" s="244"/>
      <c r="D10" s="244"/>
      <c r="E10" s="244"/>
      <c r="F10" s="244"/>
      <c r="G10" s="1117" t="s">
        <v>470</v>
      </c>
      <c r="H10" s="1118"/>
      <c r="I10" s="1118"/>
      <c r="J10" s="1119"/>
      <c r="K10" s="267">
        <v>97996</v>
      </c>
      <c r="L10" s="268">
        <v>10209</v>
      </c>
      <c r="M10" s="269">
        <v>10528</v>
      </c>
      <c r="N10" s="270">
        <v>-3</v>
      </c>
    </row>
    <row r="11" spans="1:16" ht="13.5" customHeight="1" x14ac:dyDescent="0.15">
      <c r="A11" s="248"/>
      <c r="B11" s="244"/>
      <c r="C11" s="244"/>
      <c r="D11" s="244"/>
      <c r="E11" s="244"/>
      <c r="F11" s="244"/>
      <c r="G11" s="1117" t="s">
        <v>471</v>
      </c>
      <c r="H11" s="1118"/>
      <c r="I11" s="1118"/>
      <c r="J11" s="1119"/>
      <c r="K11" s="267">
        <v>107581</v>
      </c>
      <c r="L11" s="268">
        <v>11208</v>
      </c>
      <c r="M11" s="269">
        <v>15409</v>
      </c>
      <c r="N11" s="270">
        <v>-27.3</v>
      </c>
    </row>
    <row r="12" spans="1:16" ht="13.5" customHeight="1" x14ac:dyDescent="0.15">
      <c r="A12" s="248"/>
      <c r="B12" s="244"/>
      <c r="C12" s="244"/>
      <c r="D12" s="244"/>
      <c r="E12" s="244"/>
      <c r="F12" s="244"/>
      <c r="G12" s="1117" t="s">
        <v>472</v>
      </c>
      <c r="H12" s="1118"/>
      <c r="I12" s="1118"/>
      <c r="J12" s="1119"/>
      <c r="K12" s="267">
        <v>86893</v>
      </c>
      <c r="L12" s="268">
        <v>9052</v>
      </c>
      <c r="M12" s="269">
        <v>1372</v>
      </c>
      <c r="N12" s="270">
        <v>559.79999999999995</v>
      </c>
    </row>
    <row r="13" spans="1:16" ht="13.5" customHeight="1" x14ac:dyDescent="0.15">
      <c r="A13" s="248"/>
      <c r="B13" s="244"/>
      <c r="C13" s="244"/>
      <c r="D13" s="244"/>
      <c r="E13" s="244"/>
      <c r="F13" s="244"/>
      <c r="G13" s="1117" t="s">
        <v>473</v>
      </c>
      <c r="H13" s="1118"/>
      <c r="I13" s="1118"/>
      <c r="J13" s="1119"/>
      <c r="K13" s="267" t="s">
        <v>474</v>
      </c>
      <c r="L13" s="268" t="s">
        <v>474</v>
      </c>
      <c r="M13" s="269" t="s">
        <v>474</v>
      </c>
      <c r="N13" s="270" t="s">
        <v>474</v>
      </c>
    </row>
    <row r="14" spans="1:16" ht="13.5" customHeight="1" x14ac:dyDescent="0.15">
      <c r="A14" s="248"/>
      <c r="B14" s="244"/>
      <c r="C14" s="244"/>
      <c r="D14" s="244"/>
      <c r="E14" s="244"/>
      <c r="F14" s="244"/>
      <c r="G14" s="1117" t="s">
        <v>475</v>
      </c>
      <c r="H14" s="1118"/>
      <c r="I14" s="1118"/>
      <c r="J14" s="1119"/>
      <c r="K14" s="267">
        <v>22202</v>
      </c>
      <c r="L14" s="268">
        <v>2313</v>
      </c>
      <c r="M14" s="269">
        <v>4790</v>
      </c>
      <c r="N14" s="270">
        <v>-51.7</v>
      </c>
    </row>
    <row r="15" spans="1:16" ht="13.5" customHeight="1" x14ac:dyDescent="0.15">
      <c r="A15" s="248"/>
      <c r="B15" s="244"/>
      <c r="C15" s="244"/>
      <c r="D15" s="244"/>
      <c r="E15" s="244"/>
      <c r="F15" s="244"/>
      <c r="G15" s="1117" t="s">
        <v>476</v>
      </c>
      <c r="H15" s="1118"/>
      <c r="I15" s="1118"/>
      <c r="J15" s="1119"/>
      <c r="K15" s="267">
        <v>9873</v>
      </c>
      <c r="L15" s="268">
        <v>1029</v>
      </c>
      <c r="M15" s="269">
        <v>2476</v>
      </c>
      <c r="N15" s="270">
        <v>-58.4</v>
      </c>
    </row>
    <row r="16" spans="1:16" x14ac:dyDescent="0.15">
      <c r="A16" s="248"/>
      <c r="B16" s="244"/>
      <c r="C16" s="244"/>
      <c r="D16" s="244"/>
      <c r="E16" s="244"/>
      <c r="F16" s="244"/>
      <c r="G16" s="1120" t="s">
        <v>477</v>
      </c>
      <c r="H16" s="1121"/>
      <c r="I16" s="1121"/>
      <c r="J16" s="1122"/>
      <c r="K16" s="268">
        <v>-91607</v>
      </c>
      <c r="L16" s="268">
        <v>-9543</v>
      </c>
      <c r="M16" s="269">
        <v>-12174</v>
      </c>
      <c r="N16" s="270">
        <v>-21.6</v>
      </c>
    </row>
    <row r="17" spans="1:16" x14ac:dyDescent="0.15">
      <c r="A17" s="248"/>
      <c r="B17" s="244"/>
      <c r="C17" s="244"/>
      <c r="D17" s="244"/>
      <c r="E17" s="244"/>
      <c r="F17" s="244"/>
      <c r="G17" s="1120" t="s">
        <v>170</v>
      </c>
      <c r="H17" s="1121"/>
      <c r="I17" s="1121"/>
      <c r="J17" s="1122"/>
      <c r="K17" s="268">
        <v>1094225</v>
      </c>
      <c r="L17" s="268">
        <v>113994</v>
      </c>
      <c r="M17" s="269">
        <v>130260</v>
      </c>
      <c r="N17" s="270">
        <v>-12.5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478</v>
      </c>
      <c r="H19" s="244"/>
      <c r="I19" s="244"/>
      <c r="J19" s="244"/>
      <c r="K19" s="244"/>
      <c r="L19" s="244"/>
      <c r="M19" s="244"/>
      <c r="N19" s="244"/>
    </row>
    <row r="20" spans="1:16" x14ac:dyDescent="0.15">
      <c r="A20" s="248"/>
      <c r="B20" s="244"/>
      <c r="C20" s="244"/>
      <c r="D20" s="244"/>
      <c r="E20" s="244"/>
      <c r="F20" s="244"/>
      <c r="G20" s="272"/>
      <c r="H20" s="273"/>
      <c r="I20" s="273"/>
      <c r="J20" s="274"/>
      <c r="K20" s="275" t="s">
        <v>479</v>
      </c>
      <c r="L20" s="276" t="s">
        <v>480</v>
      </c>
      <c r="M20" s="277" t="s">
        <v>481</v>
      </c>
      <c r="N20" s="278"/>
    </row>
    <row r="21" spans="1:16" s="284" customFormat="1" x14ac:dyDescent="0.15">
      <c r="A21" s="279"/>
      <c r="B21" s="249"/>
      <c r="C21" s="249"/>
      <c r="D21" s="249"/>
      <c r="E21" s="249"/>
      <c r="F21" s="249"/>
      <c r="G21" s="1112" t="s">
        <v>482</v>
      </c>
      <c r="H21" s="1113"/>
      <c r="I21" s="1113"/>
      <c r="J21" s="1114"/>
      <c r="K21" s="280">
        <v>10.31</v>
      </c>
      <c r="L21" s="281">
        <v>12.26</v>
      </c>
      <c r="M21" s="282">
        <v>-1.95</v>
      </c>
      <c r="N21" s="249"/>
      <c r="O21" s="283"/>
      <c r="P21" s="279"/>
    </row>
    <row r="22" spans="1:16" s="284" customFormat="1" x14ac:dyDescent="0.15">
      <c r="A22" s="279"/>
      <c r="B22" s="249"/>
      <c r="C22" s="249"/>
      <c r="D22" s="249"/>
      <c r="E22" s="249"/>
      <c r="F22" s="249"/>
      <c r="G22" s="1112" t="s">
        <v>483</v>
      </c>
      <c r="H22" s="1113"/>
      <c r="I22" s="1113"/>
      <c r="J22" s="1114"/>
      <c r="K22" s="285">
        <v>98.1</v>
      </c>
      <c r="L22" s="286">
        <v>94.9</v>
      </c>
      <c r="M22" s="287">
        <v>3.2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484</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486</v>
      </c>
      <c r="H29" s="249"/>
      <c r="I29" s="249"/>
      <c r="J29" s="249"/>
      <c r="K29" s="244"/>
      <c r="L29" s="244"/>
      <c r="M29" s="244"/>
      <c r="N29" s="244"/>
      <c r="O29" s="293"/>
    </row>
    <row r="30" spans="1:16" x14ac:dyDescent="0.15">
      <c r="A30" s="248"/>
      <c r="B30" s="244"/>
      <c r="C30" s="244"/>
      <c r="D30" s="244"/>
      <c r="E30" s="244"/>
      <c r="F30" s="244"/>
      <c r="G30" s="251"/>
      <c r="H30" s="252"/>
      <c r="I30" s="252"/>
      <c r="J30" s="253"/>
      <c r="K30" s="1115" t="s">
        <v>464</v>
      </c>
      <c r="L30" s="254"/>
      <c r="M30" s="255" t="s">
        <v>465</v>
      </c>
      <c r="N30" s="256"/>
    </row>
    <row r="31" spans="1:16" x14ac:dyDescent="0.15">
      <c r="A31" s="248"/>
      <c r="B31" s="244"/>
      <c r="C31" s="244"/>
      <c r="D31" s="244"/>
      <c r="E31" s="244"/>
      <c r="F31" s="244"/>
      <c r="G31" s="257"/>
      <c r="H31" s="258"/>
      <c r="I31" s="258"/>
      <c r="J31" s="259"/>
      <c r="K31" s="1116"/>
      <c r="L31" s="260" t="s">
        <v>466</v>
      </c>
      <c r="M31" s="261" t="s">
        <v>467</v>
      </c>
      <c r="N31" s="262" t="s">
        <v>468</v>
      </c>
    </row>
    <row r="32" spans="1:16" ht="27" customHeight="1" x14ac:dyDescent="0.15">
      <c r="A32" s="248"/>
      <c r="B32" s="244"/>
      <c r="C32" s="244"/>
      <c r="D32" s="244"/>
      <c r="E32" s="244"/>
      <c r="F32" s="244"/>
      <c r="G32" s="1128" t="s">
        <v>487</v>
      </c>
      <c r="H32" s="1129"/>
      <c r="I32" s="1129"/>
      <c r="J32" s="1130"/>
      <c r="K32" s="294">
        <v>475669</v>
      </c>
      <c r="L32" s="294">
        <v>49554</v>
      </c>
      <c r="M32" s="295">
        <v>71410</v>
      </c>
      <c r="N32" s="296">
        <v>-30.6</v>
      </c>
    </row>
    <row r="33" spans="1:16" ht="13.5" customHeight="1" x14ac:dyDescent="0.15">
      <c r="A33" s="248"/>
      <c r="B33" s="244"/>
      <c r="C33" s="244"/>
      <c r="D33" s="244"/>
      <c r="E33" s="244"/>
      <c r="F33" s="244"/>
      <c r="G33" s="1128" t="s">
        <v>488</v>
      </c>
      <c r="H33" s="1129"/>
      <c r="I33" s="1129"/>
      <c r="J33" s="1130"/>
      <c r="K33" s="294" t="s">
        <v>474</v>
      </c>
      <c r="L33" s="294" t="s">
        <v>474</v>
      </c>
      <c r="M33" s="295" t="s">
        <v>474</v>
      </c>
      <c r="N33" s="296" t="s">
        <v>474</v>
      </c>
    </row>
    <row r="34" spans="1:16" ht="27" customHeight="1" x14ac:dyDescent="0.15">
      <c r="A34" s="248"/>
      <c r="B34" s="244"/>
      <c r="C34" s="244"/>
      <c r="D34" s="244"/>
      <c r="E34" s="244"/>
      <c r="F34" s="244"/>
      <c r="G34" s="1128" t="s">
        <v>489</v>
      </c>
      <c r="H34" s="1129"/>
      <c r="I34" s="1129"/>
      <c r="J34" s="1130"/>
      <c r="K34" s="294" t="s">
        <v>474</v>
      </c>
      <c r="L34" s="294" t="s">
        <v>474</v>
      </c>
      <c r="M34" s="295" t="s">
        <v>474</v>
      </c>
      <c r="N34" s="296" t="s">
        <v>474</v>
      </c>
    </row>
    <row r="35" spans="1:16" ht="27" customHeight="1" x14ac:dyDescent="0.15">
      <c r="A35" s="248"/>
      <c r="B35" s="244"/>
      <c r="C35" s="244"/>
      <c r="D35" s="244"/>
      <c r="E35" s="244"/>
      <c r="F35" s="244"/>
      <c r="G35" s="1128" t="s">
        <v>490</v>
      </c>
      <c r="H35" s="1129"/>
      <c r="I35" s="1129"/>
      <c r="J35" s="1130"/>
      <c r="K35" s="294">
        <v>1298</v>
      </c>
      <c r="L35" s="294">
        <v>135</v>
      </c>
      <c r="M35" s="295">
        <v>19838</v>
      </c>
      <c r="N35" s="296">
        <v>-99.3</v>
      </c>
    </row>
    <row r="36" spans="1:16" ht="27" customHeight="1" x14ac:dyDescent="0.15">
      <c r="A36" s="248"/>
      <c r="B36" s="244"/>
      <c r="C36" s="244"/>
      <c r="D36" s="244"/>
      <c r="E36" s="244"/>
      <c r="F36" s="244"/>
      <c r="G36" s="1128" t="s">
        <v>491</v>
      </c>
      <c r="H36" s="1129"/>
      <c r="I36" s="1129"/>
      <c r="J36" s="1130"/>
      <c r="K36" s="294">
        <v>68438</v>
      </c>
      <c r="L36" s="294">
        <v>7130</v>
      </c>
      <c r="M36" s="295">
        <v>4809</v>
      </c>
      <c r="N36" s="296">
        <v>48.3</v>
      </c>
    </row>
    <row r="37" spans="1:16" ht="13.5" customHeight="1" x14ac:dyDescent="0.15">
      <c r="A37" s="248"/>
      <c r="B37" s="244"/>
      <c r="C37" s="244"/>
      <c r="D37" s="244"/>
      <c r="E37" s="244"/>
      <c r="F37" s="244"/>
      <c r="G37" s="1128" t="s">
        <v>492</v>
      </c>
      <c r="H37" s="1129"/>
      <c r="I37" s="1129"/>
      <c r="J37" s="1130"/>
      <c r="K37" s="294" t="s">
        <v>474</v>
      </c>
      <c r="L37" s="294" t="s">
        <v>474</v>
      </c>
      <c r="M37" s="295">
        <v>1747</v>
      </c>
      <c r="N37" s="296" t="s">
        <v>474</v>
      </c>
    </row>
    <row r="38" spans="1:16" ht="27" customHeight="1" x14ac:dyDescent="0.15">
      <c r="A38" s="248"/>
      <c r="B38" s="244"/>
      <c r="C38" s="244"/>
      <c r="D38" s="244"/>
      <c r="E38" s="244"/>
      <c r="F38" s="244"/>
      <c r="G38" s="1131" t="s">
        <v>493</v>
      </c>
      <c r="H38" s="1132"/>
      <c r="I38" s="1132"/>
      <c r="J38" s="1133"/>
      <c r="K38" s="297">
        <v>862</v>
      </c>
      <c r="L38" s="297">
        <v>90</v>
      </c>
      <c r="M38" s="298">
        <v>16</v>
      </c>
      <c r="N38" s="299">
        <v>462.5</v>
      </c>
      <c r="O38" s="293"/>
    </row>
    <row r="39" spans="1:16" x14ac:dyDescent="0.15">
      <c r="A39" s="248"/>
      <c r="B39" s="244"/>
      <c r="C39" s="244"/>
      <c r="D39" s="244"/>
      <c r="E39" s="244"/>
      <c r="F39" s="244"/>
      <c r="G39" s="1131" t="s">
        <v>494</v>
      </c>
      <c r="H39" s="1132"/>
      <c r="I39" s="1132"/>
      <c r="J39" s="1133"/>
      <c r="K39" s="300">
        <v>-39663</v>
      </c>
      <c r="L39" s="300">
        <v>-4132</v>
      </c>
      <c r="M39" s="301">
        <v>-2838</v>
      </c>
      <c r="N39" s="302">
        <v>45.6</v>
      </c>
      <c r="O39" s="293"/>
    </row>
    <row r="40" spans="1:16" ht="27" customHeight="1" x14ac:dyDescent="0.15">
      <c r="A40" s="248"/>
      <c r="B40" s="244"/>
      <c r="C40" s="244"/>
      <c r="D40" s="244"/>
      <c r="E40" s="244"/>
      <c r="F40" s="244"/>
      <c r="G40" s="1128" t="s">
        <v>495</v>
      </c>
      <c r="H40" s="1129"/>
      <c r="I40" s="1129"/>
      <c r="J40" s="1130"/>
      <c r="K40" s="300">
        <v>-354691</v>
      </c>
      <c r="L40" s="300">
        <v>-36951</v>
      </c>
      <c r="M40" s="301">
        <v>-63648</v>
      </c>
      <c r="N40" s="302">
        <v>-41.9</v>
      </c>
      <c r="O40" s="293"/>
    </row>
    <row r="41" spans="1:16" x14ac:dyDescent="0.15">
      <c r="A41" s="248"/>
      <c r="B41" s="244"/>
      <c r="C41" s="244"/>
      <c r="D41" s="244"/>
      <c r="E41" s="244"/>
      <c r="F41" s="244"/>
      <c r="G41" s="1134" t="s">
        <v>280</v>
      </c>
      <c r="H41" s="1135"/>
      <c r="I41" s="1135"/>
      <c r="J41" s="1136"/>
      <c r="K41" s="294">
        <v>151913</v>
      </c>
      <c r="L41" s="300">
        <v>15826</v>
      </c>
      <c r="M41" s="301">
        <v>31334</v>
      </c>
      <c r="N41" s="302">
        <v>-49.5</v>
      </c>
      <c r="O41" s="293"/>
    </row>
    <row r="42" spans="1:16" x14ac:dyDescent="0.15">
      <c r="A42" s="248"/>
      <c r="B42" s="244"/>
      <c r="C42" s="244"/>
      <c r="D42" s="244"/>
      <c r="E42" s="244"/>
      <c r="F42" s="244"/>
      <c r="G42" s="303" t="s">
        <v>496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498</v>
      </c>
      <c r="H48" s="308"/>
      <c r="I48" s="308"/>
      <c r="J48" s="308"/>
      <c r="K48" s="308"/>
      <c r="L48" s="308"/>
      <c r="M48" s="309"/>
      <c r="N48" s="308"/>
    </row>
    <row r="49" spans="1:14" ht="13.5" customHeight="1" x14ac:dyDescent="0.15">
      <c r="A49" s="248"/>
      <c r="B49" s="244"/>
      <c r="C49" s="244"/>
      <c r="D49" s="244"/>
      <c r="E49" s="244"/>
      <c r="F49" s="244"/>
      <c r="G49" s="310"/>
      <c r="H49" s="311"/>
      <c r="I49" s="1123" t="s">
        <v>464</v>
      </c>
      <c r="J49" s="1125" t="s">
        <v>499</v>
      </c>
      <c r="K49" s="1126"/>
      <c r="L49" s="1126"/>
      <c r="M49" s="1126"/>
      <c r="N49" s="1127"/>
    </row>
    <row r="50" spans="1:14" x14ac:dyDescent="0.15">
      <c r="A50" s="248"/>
      <c r="B50" s="244"/>
      <c r="C50" s="244"/>
      <c r="D50" s="244"/>
      <c r="E50" s="244"/>
      <c r="F50" s="244"/>
      <c r="G50" s="312"/>
      <c r="H50" s="313"/>
      <c r="I50" s="1124"/>
      <c r="J50" s="314" t="s">
        <v>500</v>
      </c>
      <c r="K50" s="315" t="s">
        <v>501</v>
      </c>
      <c r="L50" s="316" t="s">
        <v>502</v>
      </c>
      <c r="M50" s="317" t="s">
        <v>503</v>
      </c>
      <c r="N50" s="318" t="s">
        <v>504</v>
      </c>
    </row>
    <row r="51" spans="1:14" x14ac:dyDescent="0.15">
      <c r="A51" s="248"/>
      <c r="B51" s="244"/>
      <c r="C51" s="244"/>
      <c r="D51" s="244"/>
      <c r="E51" s="244"/>
      <c r="F51" s="244"/>
      <c r="G51" s="310" t="s">
        <v>505</v>
      </c>
      <c r="H51" s="311"/>
      <c r="I51" s="319">
        <v>614276</v>
      </c>
      <c r="J51" s="320">
        <v>61514</v>
      </c>
      <c r="K51" s="321">
        <v>420.2</v>
      </c>
      <c r="L51" s="322">
        <v>70254</v>
      </c>
      <c r="M51" s="323">
        <v>32.700000000000003</v>
      </c>
      <c r="N51" s="324">
        <v>387.5</v>
      </c>
    </row>
    <row r="52" spans="1:14" x14ac:dyDescent="0.15">
      <c r="A52" s="248"/>
      <c r="B52" s="244"/>
      <c r="C52" s="244"/>
      <c r="D52" s="244"/>
      <c r="E52" s="244"/>
      <c r="F52" s="244"/>
      <c r="G52" s="325"/>
      <c r="H52" s="326" t="s">
        <v>506</v>
      </c>
      <c r="I52" s="327">
        <v>230577</v>
      </c>
      <c r="J52" s="328">
        <v>23090</v>
      </c>
      <c r="K52" s="329">
        <v>130.5</v>
      </c>
      <c r="L52" s="330">
        <v>41764</v>
      </c>
      <c r="M52" s="331">
        <v>46.6</v>
      </c>
      <c r="N52" s="332">
        <v>83.9</v>
      </c>
    </row>
    <row r="53" spans="1:14" x14ac:dyDescent="0.15">
      <c r="A53" s="248"/>
      <c r="B53" s="244"/>
      <c r="C53" s="244"/>
      <c r="D53" s="244"/>
      <c r="E53" s="244"/>
      <c r="F53" s="244"/>
      <c r="G53" s="310" t="s">
        <v>507</v>
      </c>
      <c r="H53" s="311"/>
      <c r="I53" s="319">
        <v>1302718</v>
      </c>
      <c r="J53" s="320">
        <v>131535</v>
      </c>
      <c r="K53" s="321">
        <v>113.8</v>
      </c>
      <c r="L53" s="322">
        <v>89245</v>
      </c>
      <c r="M53" s="323">
        <v>27</v>
      </c>
      <c r="N53" s="324">
        <v>86.8</v>
      </c>
    </row>
    <row r="54" spans="1:14" x14ac:dyDescent="0.15">
      <c r="A54" s="248"/>
      <c r="B54" s="244"/>
      <c r="C54" s="244"/>
      <c r="D54" s="244"/>
      <c r="E54" s="244"/>
      <c r="F54" s="244"/>
      <c r="G54" s="325"/>
      <c r="H54" s="326" t="s">
        <v>506</v>
      </c>
      <c r="I54" s="327">
        <v>652732</v>
      </c>
      <c r="J54" s="328">
        <v>65906</v>
      </c>
      <c r="K54" s="329">
        <v>185.4</v>
      </c>
      <c r="L54" s="330">
        <v>42966</v>
      </c>
      <c r="M54" s="331">
        <v>2.9</v>
      </c>
      <c r="N54" s="332">
        <v>182.5</v>
      </c>
    </row>
    <row r="55" spans="1:14" x14ac:dyDescent="0.15">
      <c r="A55" s="248"/>
      <c r="B55" s="244"/>
      <c r="C55" s="244"/>
      <c r="D55" s="244"/>
      <c r="E55" s="244"/>
      <c r="F55" s="244"/>
      <c r="G55" s="310" t="s">
        <v>508</v>
      </c>
      <c r="H55" s="311"/>
      <c r="I55" s="319">
        <v>116475</v>
      </c>
      <c r="J55" s="320">
        <v>11961</v>
      </c>
      <c r="K55" s="321">
        <v>-90.9</v>
      </c>
      <c r="L55" s="322">
        <v>92021</v>
      </c>
      <c r="M55" s="323">
        <v>3.1</v>
      </c>
      <c r="N55" s="324">
        <v>-94</v>
      </c>
    </row>
    <row r="56" spans="1:14" x14ac:dyDescent="0.15">
      <c r="A56" s="248"/>
      <c r="B56" s="244"/>
      <c r="C56" s="244"/>
      <c r="D56" s="244"/>
      <c r="E56" s="244"/>
      <c r="F56" s="244"/>
      <c r="G56" s="325"/>
      <c r="H56" s="326" t="s">
        <v>506</v>
      </c>
      <c r="I56" s="327">
        <v>81089</v>
      </c>
      <c r="J56" s="328">
        <v>8327</v>
      </c>
      <c r="K56" s="329">
        <v>-87.4</v>
      </c>
      <c r="L56" s="330">
        <v>52579</v>
      </c>
      <c r="M56" s="331">
        <v>22.4</v>
      </c>
      <c r="N56" s="332">
        <v>-109.8</v>
      </c>
    </row>
    <row r="57" spans="1:14" x14ac:dyDescent="0.15">
      <c r="A57" s="248"/>
      <c r="B57" s="244"/>
      <c r="C57" s="244"/>
      <c r="D57" s="244"/>
      <c r="E57" s="244"/>
      <c r="F57" s="244"/>
      <c r="G57" s="310" t="s">
        <v>509</v>
      </c>
      <c r="H57" s="311"/>
      <c r="I57" s="319">
        <v>108505</v>
      </c>
      <c r="J57" s="320">
        <v>11184</v>
      </c>
      <c r="K57" s="321">
        <v>-6.5</v>
      </c>
      <c r="L57" s="322">
        <v>94828</v>
      </c>
      <c r="M57" s="323">
        <v>3.1</v>
      </c>
      <c r="N57" s="324">
        <v>-9.6</v>
      </c>
    </row>
    <row r="58" spans="1:14" x14ac:dyDescent="0.15">
      <c r="A58" s="248"/>
      <c r="B58" s="244"/>
      <c r="C58" s="244"/>
      <c r="D58" s="244"/>
      <c r="E58" s="244"/>
      <c r="F58" s="244"/>
      <c r="G58" s="325"/>
      <c r="H58" s="326" t="s">
        <v>506</v>
      </c>
      <c r="I58" s="327">
        <v>44260</v>
      </c>
      <c r="J58" s="328">
        <v>4562</v>
      </c>
      <c r="K58" s="329">
        <v>-45.2</v>
      </c>
      <c r="L58" s="330">
        <v>55133</v>
      </c>
      <c r="M58" s="331">
        <v>4.9000000000000004</v>
      </c>
      <c r="N58" s="332">
        <v>-50.1</v>
      </c>
    </row>
    <row r="59" spans="1:14" x14ac:dyDescent="0.15">
      <c r="A59" s="248"/>
      <c r="B59" s="244"/>
      <c r="C59" s="244"/>
      <c r="D59" s="244"/>
      <c r="E59" s="244"/>
      <c r="F59" s="244"/>
      <c r="G59" s="310" t="s">
        <v>510</v>
      </c>
      <c r="H59" s="311"/>
      <c r="I59" s="319">
        <v>443918</v>
      </c>
      <c r="J59" s="320">
        <v>46246</v>
      </c>
      <c r="K59" s="321">
        <v>313.5</v>
      </c>
      <c r="L59" s="322">
        <v>119674</v>
      </c>
      <c r="M59" s="323">
        <v>26.2</v>
      </c>
      <c r="N59" s="324">
        <v>287.3</v>
      </c>
    </row>
    <row r="60" spans="1:14" x14ac:dyDescent="0.15">
      <c r="A60" s="248"/>
      <c r="B60" s="244"/>
      <c r="C60" s="244"/>
      <c r="D60" s="244"/>
      <c r="E60" s="244"/>
      <c r="F60" s="244"/>
      <c r="G60" s="325"/>
      <c r="H60" s="326" t="s">
        <v>506</v>
      </c>
      <c r="I60" s="333">
        <v>184181</v>
      </c>
      <c r="J60" s="328">
        <v>19188</v>
      </c>
      <c r="K60" s="329">
        <v>320.60000000000002</v>
      </c>
      <c r="L60" s="330">
        <v>57803</v>
      </c>
      <c r="M60" s="331">
        <v>4.8</v>
      </c>
      <c r="N60" s="332">
        <v>315.8</v>
      </c>
    </row>
    <row r="61" spans="1:14" x14ac:dyDescent="0.15">
      <c r="A61" s="248"/>
      <c r="B61" s="244"/>
      <c r="C61" s="244"/>
      <c r="D61" s="244"/>
      <c r="E61" s="244"/>
      <c r="F61" s="244"/>
      <c r="G61" s="310" t="s">
        <v>511</v>
      </c>
      <c r="H61" s="334"/>
      <c r="I61" s="335">
        <v>517178</v>
      </c>
      <c r="J61" s="336">
        <v>52488</v>
      </c>
      <c r="K61" s="337">
        <v>150</v>
      </c>
      <c r="L61" s="338">
        <v>93204</v>
      </c>
      <c r="M61" s="339">
        <v>18.399999999999999</v>
      </c>
      <c r="N61" s="324">
        <v>131.6</v>
      </c>
    </row>
    <row r="62" spans="1:14" x14ac:dyDescent="0.15">
      <c r="A62" s="248"/>
      <c r="B62" s="244"/>
      <c r="C62" s="244"/>
      <c r="D62" s="244"/>
      <c r="E62" s="244"/>
      <c r="F62" s="244"/>
      <c r="G62" s="325"/>
      <c r="H62" s="326" t="s">
        <v>506</v>
      </c>
      <c r="I62" s="327">
        <v>238568</v>
      </c>
      <c r="J62" s="328">
        <v>24215</v>
      </c>
      <c r="K62" s="329">
        <v>100.8</v>
      </c>
      <c r="L62" s="330">
        <v>50049</v>
      </c>
      <c r="M62" s="331">
        <v>16.3</v>
      </c>
      <c r="N62" s="332">
        <v>84.5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513</v>
      </c>
      <c r="G46" s="8" t="s">
        <v>514</v>
      </c>
      <c r="H46" s="8" t="s">
        <v>515</v>
      </c>
      <c r="I46" s="8" t="s">
        <v>516</v>
      </c>
      <c r="J46" s="9" t="s">
        <v>517</v>
      </c>
    </row>
    <row r="47" spans="2:10" ht="57.75" customHeight="1" x14ac:dyDescent="0.15">
      <c r="B47" s="10"/>
      <c r="C47" s="1137" t="s">
        <v>3</v>
      </c>
      <c r="D47" s="1137"/>
      <c r="E47" s="1138"/>
      <c r="F47" s="11">
        <v>10.41</v>
      </c>
      <c r="G47" s="12">
        <v>19.21</v>
      </c>
      <c r="H47" s="12">
        <v>31.35</v>
      </c>
      <c r="I47" s="12">
        <v>46.55</v>
      </c>
      <c r="J47" s="13">
        <v>51.26</v>
      </c>
    </row>
    <row r="48" spans="2:10" ht="57.75" customHeight="1" x14ac:dyDescent="0.15">
      <c r="B48" s="14"/>
      <c r="C48" s="1139" t="s">
        <v>4</v>
      </c>
      <c r="D48" s="1139"/>
      <c r="E48" s="1140"/>
      <c r="F48" s="15">
        <v>16.440000000000001</v>
      </c>
      <c r="G48" s="16">
        <v>14.62</v>
      </c>
      <c r="H48" s="16">
        <v>16.79</v>
      </c>
      <c r="I48" s="16">
        <v>17.75</v>
      </c>
      <c r="J48" s="17">
        <v>18.14</v>
      </c>
    </row>
    <row r="49" spans="2:10" ht="57.75" customHeight="1" thickBot="1" x14ac:dyDescent="0.2">
      <c r="B49" s="18"/>
      <c r="C49" s="1141" t="s">
        <v>5</v>
      </c>
      <c r="D49" s="1141"/>
      <c r="E49" s="1142"/>
      <c r="F49" s="19">
        <v>3.61</v>
      </c>
      <c r="G49" s="20">
        <v>8.11</v>
      </c>
      <c r="H49" s="20">
        <v>13.84</v>
      </c>
      <c r="I49" s="20">
        <v>15.31</v>
      </c>
      <c r="J49" s="21">
        <v>5.85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x14ac:dyDescent="0.15">
      <c r="A34" s="22"/>
      <c r="B34" s="31"/>
      <c r="C34" s="1149" t="s">
        <v>518</v>
      </c>
      <c r="D34" s="1149"/>
      <c r="E34" s="1150"/>
      <c r="F34" s="32" t="s">
        <v>519</v>
      </c>
      <c r="G34" s="33" t="s">
        <v>520</v>
      </c>
      <c r="H34" s="33" t="s">
        <v>521</v>
      </c>
      <c r="I34" s="33" t="s">
        <v>522</v>
      </c>
      <c r="J34" s="34" t="s">
        <v>523</v>
      </c>
      <c r="K34" s="22"/>
      <c r="L34" s="22"/>
      <c r="M34" s="22"/>
      <c r="N34" s="22"/>
      <c r="O34" s="22"/>
      <c r="P34" s="22"/>
    </row>
    <row r="35" spans="1:16" ht="39" customHeight="1" x14ac:dyDescent="0.15">
      <c r="A35" s="22"/>
      <c r="B35" s="35"/>
      <c r="C35" s="1143" t="s">
        <v>524</v>
      </c>
      <c r="D35" s="1144"/>
      <c r="E35" s="1145"/>
      <c r="F35" s="36">
        <v>15.24</v>
      </c>
      <c r="G35" s="37">
        <v>14.96</v>
      </c>
      <c r="H35" s="37">
        <v>15.85</v>
      </c>
      <c r="I35" s="37">
        <v>17.18</v>
      </c>
      <c r="J35" s="38">
        <v>17.97</v>
      </c>
      <c r="K35" s="22"/>
      <c r="L35" s="22"/>
      <c r="M35" s="22"/>
      <c r="N35" s="22"/>
      <c r="O35" s="22"/>
      <c r="P35" s="22"/>
    </row>
    <row r="36" spans="1:16" ht="39" customHeight="1" x14ac:dyDescent="0.15">
      <c r="A36" s="22"/>
      <c r="B36" s="35"/>
      <c r="C36" s="1143" t="s">
        <v>525</v>
      </c>
      <c r="D36" s="1144"/>
      <c r="E36" s="1145"/>
      <c r="F36" s="36">
        <v>15.42</v>
      </c>
      <c r="G36" s="37">
        <v>13.86</v>
      </c>
      <c r="H36" s="37">
        <v>16.170000000000002</v>
      </c>
      <c r="I36" s="37">
        <v>16.760000000000002</v>
      </c>
      <c r="J36" s="38">
        <v>16.71</v>
      </c>
      <c r="K36" s="22"/>
      <c r="L36" s="22"/>
      <c r="M36" s="22"/>
      <c r="N36" s="22"/>
      <c r="O36" s="22"/>
      <c r="P36" s="22"/>
    </row>
    <row r="37" spans="1:16" ht="39" customHeight="1" x14ac:dyDescent="0.15">
      <c r="A37" s="22"/>
      <c r="B37" s="35"/>
      <c r="C37" s="1143" t="s">
        <v>526</v>
      </c>
      <c r="D37" s="1144"/>
      <c r="E37" s="1145"/>
      <c r="F37" s="36">
        <v>5.81</v>
      </c>
      <c r="G37" s="37">
        <v>5.51</v>
      </c>
      <c r="H37" s="37">
        <v>5.69</v>
      </c>
      <c r="I37" s="37">
        <v>4.6900000000000004</v>
      </c>
      <c r="J37" s="38">
        <v>3.84</v>
      </c>
      <c r="K37" s="22"/>
      <c r="L37" s="22"/>
      <c r="M37" s="22"/>
      <c r="N37" s="22"/>
      <c r="O37" s="22"/>
      <c r="P37" s="22"/>
    </row>
    <row r="38" spans="1:16" ht="39" customHeight="1" x14ac:dyDescent="0.15">
      <c r="A38" s="22"/>
      <c r="B38" s="35"/>
      <c r="C38" s="1143" t="s">
        <v>527</v>
      </c>
      <c r="D38" s="1144"/>
      <c r="E38" s="1145"/>
      <c r="F38" s="36">
        <v>1.02</v>
      </c>
      <c r="G38" s="37">
        <v>0.76</v>
      </c>
      <c r="H38" s="37">
        <v>0.61</v>
      </c>
      <c r="I38" s="37">
        <v>0.94</v>
      </c>
      <c r="J38" s="38">
        <v>1.3</v>
      </c>
      <c r="K38" s="22"/>
      <c r="L38" s="22"/>
      <c r="M38" s="22"/>
      <c r="N38" s="22"/>
      <c r="O38" s="22"/>
      <c r="P38" s="22"/>
    </row>
    <row r="39" spans="1:16" ht="39" customHeight="1" x14ac:dyDescent="0.15">
      <c r="A39" s="22"/>
      <c r="B39" s="35"/>
      <c r="C39" s="1143" t="s">
        <v>528</v>
      </c>
      <c r="D39" s="1144"/>
      <c r="E39" s="1145"/>
      <c r="F39" s="36">
        <v>0</v>
      </c>
      <c r="G39" s="37">
        <v>0</v>
      </c>
      <c r="H39" s="37">
        <v>0.01</v>
      </c>
      <c r="I39" s="37">
        <v>0.05</v>
      </c>
      <c r="J39" s="38">
        <v>0.14000000000000001</v>
      </c>
      <c r="K39" s="22"/>
      <c r="L39" s="22"/>
      <c r="M39" s="22"/>
      <c r="N39" s="22"/>
      <c r="O39" s="22"/>
      <c r="P39" s="22"/>
    </row>
    <row r="40" spans="1:16" ht="39" customHeight="1" x14ac:dyDescent="0.15">
      <c r="A40" s="22"/>
      <c r="B40" s="35"/>
      <c r="C40" s="1143" t="s">
        <v>529</v>
      </c>
      <c r="D40" s="1144"/>
      <c r="E40" s="1145"/>
      <c r="F40" s="36">
        <v>0.05</v>
      </c>
      <c r="G40" s="37">
        <v>0.04</v>
      </c>
      <c r="H40" s="37">
        <v>0.03</v>
      </c>
      <c r="I40" s="37">
        <v>0.05</v>
      </c>
      <c r="J40" s="38">
        <v>0.05</v>
      </c>
      <c r="K40" s="22"/>
      <c r="L40" s="22"/>
      <c r="M40" s="22"/>
      <c r="N40" s="22"/>
      <c r="O40" s="22"/>
      <c r="P40" s="22"/>
    </row>
    <row r="41" spans="1:16" ht="39" customHeight="1" x14ac:dyDescent="0.15">
      <c r="A41" s="22"/>
      <c r="B41" s="35"/>
      <c r="C41" s="1143"/>
      <c r="D41" s="1144"/>
      <c r="E41" s="1145"/>
      <c r="F41" s="36"/>
      <c r="G41" s="37"/>
      <c r="H41" s="37"/>
      <c r="I41" s="37"/>
      <c r="J41" s="38"/>
      <c r="K41" s="22"/>
      <c r="L41" s="22"/>
      <c r="M41" s="22"/>
      <c r="N41" s="22"/>
      <c r="O41" s="22"/>
      <c r="P41" s="22"/>
    </row>
    <row r="42" spans="1:16" ht="39" customHeight="1" x14ac:dyDescent="0.15">
      <c r="A42" s="22"/>
      <c r="B42" s="39"/>
      <c r="C42" s="1143" t="s">
        <v>530</v>
      </c>
      <c r="D42" s="1144"/>
      <c r="E42" s="1145"/>
      <c r="F42" s="36" t="s">
        <v>474</v>
      </c>
      <c r="G42" s="37" t="s">
        <v>474</v>
      </c>
      <c r="H42" s="37" t="s">
        <v>474</v>
      </c>
      <c r="I42" s="37" t="s">
        <v>474</v>
      </c>
      <c r="J42" s="38" t="s">
        <v>474</v>
      </c>
      <c r="K42" s="22"/>
      <c r="L42" s="22"/>
      <c r="M42" s="22"/>
      <c r="N42" s="22"/>
      <c r="O42" s="22"/>
      <c r="P42" s="22"/>
    </row>
    <row r="43" spans="1:16" ht="39" customHeight="1" thickBot="1" x14ac:dyDescent="0.2">
      <c r="A43" s="22"/>
      <c r="B43" s="40"/>
      <c r="C43" s="1146" t="s">
        <v>531</v>
      </c>
      <c r="D43" s="1147"/>
      <c r="E43" s="1148"/>
      <c r="F43" s="41">
        <v>1.32</v>
      </c>
      <c r="G43" s="42">
        <v>0</v>
      </c>
      <c r="H43" s="42" t="s">
        <v>474</v>
      </c>
      <c r="I43" s="42" t="s">
        <v>474</v>
      </c>
      <c r="J43" s="43" t="s">
        <v>474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635</v>
      </c>
      <c r="L45" s="60">
        <v>627</v>
      </c>
      <c r="M45" s="60">
        <v>563</v>
      </c>
      <c r="N45" s="60">
        <v>483</v>
      </c>
      <c r="O45" s="61">
        <v>476</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474</v>
      </c>
      <c r="L46" s="64" t="s">
        <v>474</v>
      </c>
      <c r="M46" s="64" t="s">
        <v>474</v>
      </c>
      <c r="N46" s="64" t="s">
        <v>474</v>
      </c>
      <c r="O46" s="65" t="s">
        <v>474</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474</v>
      </c>
      <c r="L47" s="64" t="s">
        <v>474</v>
      </c>
      <c r="M47" s="64" t="s">
        <v>474</v>
      </c>
      <c r="N47" s="64" t="s">
        <v>474</v>
      </c>
      <c r="O47" s="65" t="s">
        <v>474</v>
      </c>
      <c r="P47" s="48"/>
      <c r="Q47" s="48"/>
      <c r="R47" s="48"/>
      <c r="S47" s="48"/>
      <c r="T47" s="48"/>
      <c r="U47" s="48"/>
    </row>
    <row r="48" spans="1:21" ht="30.75" customHeight="1" x14ac:dyDescent="0.15">
      <c r="A48" s="48"/>
      <c r="B48" s="1161"/>
      <c r="C48" s="1162"/>
      <c r="D48" s="62"/>
      <c r="E48" s="1153" t="s">
        <v>15</v>
      </c>
      <c r="F48" s="1153"/>
      <c r="G48" s="1153"/>
      <c r="H48" s="1153"/>
      <c r="I48" s="1153"/>
      <c r="J48" s="1154"/>
      <c r="K48" s="63" t="s">
        <v>474</v>
      </c>
      <c r="L48" s="64" t="s">
        <v>474</v>
      </c>
      <c r="M48" s="64" t="s">
        <v>474</v>
      </c>
      <c r="N48" s="64">
        <v>1</v>
      </c>
      <c r="O48" s="65">
        <v>1</v>
      </c>
      <c r="P48" s="48"/>
      <c r="Q48" s="48"/>
      <c r="R48" s="48"/>
      <c r="S48" s="48"/>
      <c r="T48" s="48"/>
      <c r="U48" s="48"/>
    </row>
    <row r="49" spans="1:21" ht="30.75" customHeight="1" x14ac:dyDescent="0.15">
      <c r="A49" s="48"/>
      <c r="B49" s="1161"/>
      <c r="C49" s="1162"/>
      <c r="D49" s="62"/>
      <c r="E49" s="1153" t="s">
        <v>16</v>
      </c>
      <c r="F49" s="1153"/>
      <c r="G49" s="1153"/>
      <c r="H49" s="1153"/>
      <c r="I49" s="1153"/>
      <c r="J49" s="1154"/>
      <c r="K49" s="63">
        <v>35</v>
      </c>
      <c r="L49" s="64">
        <v>38</v>
      </c>
      <c r="M49" s="64">
        <v>51</v>
      </c>
      <c r="N49" s="64">
        <v>69</v>
      </c>
      <c r="O49" s="65">
        <v>68</v>
      </c>
      <c r="P49" s="48"/>
      <c r="Q49" s="48"/>
      <c r="R49" s="48"/>
      <c r="S49" s="48"/>
      <c r="T49" s="48"/>
      <c r="U49" s="48"/>
    </row>
    <row r="50" spans="1:21" ht="30.75" customHeight="1" x14ac:dyDescent="0.15">
      <c r="A50" s="48"/>
      <c r="B50" s="1161"/>
      <c r="C50" s="1162"/>
      <c r="D50" s="62"/>
      <c r="E50" s="1153" t="s">
        <v>17</v>
      </c>
      <c r="F50" s="1153"/>
      <c r="G50" s="1153"/>
      <c r="H50" s="1153"/>
      <c r="I50" s="1153"/>
      <c r="J50" s="1154"/>
      <c r="K50" s="63" t="s">
        <v>474</v>
      </c>
      <c r="L50" s="64" t="s">
        <v>474</v>
      </c>
      <c r="M50" s="64" t="s">
        <v>474</v>
      </c>
      <c r="N50" s="64" t="s">
        <v>474</v>
      </c>
      <c r="O50" s="65" t="s">
        <v>474</v>
      </c>
      <c r="P50" s="48"/>
      <c r="Q50" s="48"/>
      <c r="R50" s="48"/>
      <c r="S50" s="48"/>
      <c r="T50" s="48"/>
      <c r="U50" s="48"/>
    </row>
    <row r="51" spans="1:21" ht="30.75" customHeight="1" x14ac:dyDescent="0.15">
      <c r="A51" s="48"/>
      <c r="B51" s="1163"/>
      <c r="C51" s="1164"/>
      <c r="D51" s="66"/>
      <c r="E51" s="1153" t="s">
        <v>18</v>
      </c>
      <c r="F51" s="1153"/>
      <c r="G51" s="1153"/>
      <c r="H51" s="1153"/>
      <c r="I51" s="1153"/>
      <c r="J51" s="1154"/>
      <c r="K51" s="63">
        <v>1</v>
      </c>
      <c r="L51" s="64">
        <v>1</v>
      </c>
      <c r="M51" s="64">
        <v>1</v>
      </c>
      <c r="N51" s="64">
        <v>0</v>
      </c>
      <c r="O51" s="65">
        <v>1</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441</v>
      </c>
      <c r="L52" s="64">
        <v>434</v>
      </c>
      <c r="M52" s="64">
        <v>387</v>
      </c>
      <c r="N52" s="64">
        <v>381</v>
      </c>
      <c r="O52" s="65">
        <v>395</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230</v>
      </c>
      <c r="L53" s="69">
        <v>232</v>
      </c>
      <c r="M53" s="69">
        <v>228</v>
      </c>
      <c r="N53" s="69">
        <v>172</v>
      </c>
      <c r="O53" s="70">
        <v>151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In 総務課</cp:lastModifiedBy>
  <cp:lastPrinted>2015-04-20T11:59:46Z</cp:lastPrinted>
  <dcterms:created xsi:type="dcterms:W3CDTF">2015-02-17T07:43:04Z</dcterms:created>
  <dcterms:modified xsi:type="dcterms:W3CDTF">2021-03-25T05:58:03Z</dcterms:modified>
  <cp:category/>
</cp:coreProperties>
</file>