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FLHEIMR\shared\soumu\$ kizai(Y) 移行データ\財政\財政状況資料\R02財政状況資料集\08 町→県 (公会計・施設類型分析 追加)\"/>
    </mc:Choice>
  </mc:AlternateContent>
  <bookViews>
    <workbookView xWindow="0" yWindow="0" windowWidth="15360" windowHeight="7635"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7" i="12" l="1"/>
  <c r="CR7" i="12" l="1"/>
  <c r="CH7" i="12"/>
  <c r="AP82" i="12" l="1"/>
  <c r="AA82" i="12"/>
  <c r="V82" i="12"/>
  <c r="Q82" i="12"/>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O35" i="10"/>
  <c r="BE35" i="10"/>
  <c r="AM35" i="10"/>
  <c r="CO34"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s="1"/>
  <c r="AM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<sst xmlns="http://schemas.openxmlformats.org/spreadsheetml/2006/main" count="1172" uniqueCount="617">
  <si>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</si>
  <si>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</si>
  <si>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</si>
  <si>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</si>
  <si>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</si>
  <si>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</si>
  <si>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</si>
  <si>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</si>
  <si>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</si>
  <si>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</si>
  <si>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</si>
  <si>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</si>
  <si>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</si>
  <si>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</si>
  <si>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</si>
  <si>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</si>
  <si>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</si>
  <si>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</si>
  <si>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</si>
  <si>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</si>
  <si>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</si>
  <si>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</si>
  <si>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</si>
  <si>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</si>
  <si>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</si>
  <si>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</si>
  <si>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</si>
  <si>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</si>
  <si>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</si>
  <si>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</si>
  <si>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</si>
  <si>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</si>
  <si>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</si>
  <si>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</si>
  <si>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</si>
  <si>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</si>
  <si>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</si>
  <si>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</si>
  <si>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</si>
  <si>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</si>
  <si>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</si>
  <si>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</si>
  <si>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</si>
  <si>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</si>
  <si>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</si>
  <si>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</si>
  <si>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</si>
  <si>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</si>
  <si>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</si>
  <si>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</si>
  <si>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</si>
  <si>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</si>
  <si>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</si>
  <si>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</si>
  <si>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</si>
  <si>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</si>
  <si>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</si>
  <si>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</si>
  <si>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</si>
  <si>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</si>
  <si>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</si>
  <si>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</si>
  <si>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</si>
  <si>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</si>
  <si>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</si>
  <si>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</si>
  <si>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</si>
  <si>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</si>
  <si>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</si>
  <si>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</si>
  <si>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</si>
  <si>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</si>
  <si>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</si>
  <si>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</si>
  <si>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</si>
  <si>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</si>
  <si>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</si>
  <si>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</si>
  <si>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</si>
  <si>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</si>
  <si>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</si>
  <si>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</si>
  <si>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</si>
  <si>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</si>
  <si>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</si>
  <si>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</si>
  <si>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</si>
  <si>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</si>
  <si>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</si>
  <si>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</si>
  <si>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</si>
  <si>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</si>
  <si>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</si>
  <si>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</si>
  <si>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</si>
  <si>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</si>
  <si>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</si>
  <si>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</si>
  <si>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糸田町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</si>
  <si>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</si>
  <si>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</si>
  <si>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</si>
  <si>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</si>
  <si>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</si>
  <si>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</si>
  <si>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</si>
  <si>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</si>
  <si>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</si>
  <si>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</si>
  <si>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</si>
  <si>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</si>
  <si>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</si>
  <si>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</si>
  <si>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</si>
  <si>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</si>
  <si>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</si>
  <si>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</si>
  <si>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</si>
  <si>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</si>
  <si>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</si>
  <si>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</si>
  <si>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</si>
  <si>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</si>
  <si>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</si>
  <si>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</si>
  <si>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</si>
  <si>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</si>
  <si>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</si>
  <si>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</si>
  <si>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</si>
  <si>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</si>
  <si>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</si>
  <si>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</si>
  <si>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</si>
  <si>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</si>
  <si>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</si>
  <si>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</si>
  <si>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</si>
  <si>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</si>
  <si>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</si>
  <si>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</si>
  <si>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</si>
  <si>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</si>
  <si>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</si>
  <si>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</si>
  <si>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</si>
  <si>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</si>
  <si>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</si>
  <si>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</si>
  <si>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</si>
  <si>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</si>
  <si>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</si>
  <si>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</si>
  <si>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</si>
  <si>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</si>
  <si>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</si>
  <si>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</si>
  <si>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</si>
  <si>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</si>
  <si>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</si>
  <si>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</si>
  <si>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</si>
  <si>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</si>
  <si>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</si>
  <si>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</si>
  <si>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</si>
  <si>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</si>
  <si>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</si>
  <si>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</si>
  <si>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</si>
  <si>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</si>
  <si>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</si>
  <si>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</si>
  <si>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</si>
  <si>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</si>
  <si>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</si>
  <si>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</si>
  <si>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</si>
  <si>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</si>
  <si>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</si>
  <si>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</si>
  <si>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</si>
  <si>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</si>
  <si>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</si>
  <si>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</si>
  <si>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</si>
  <si>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</si>
  <si>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</si>
  <si>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</si>
  <si>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</si>
  <si>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</si>
  <si>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</si>
  <si>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</si>
  <si>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</si>
  <si>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</si>
  <si>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</si>
  <si>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</si>
  <si>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</si>
  <si>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</si>
  <si>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</si>
  <si>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</si>
  <si>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</si>
  <si>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</si>
  <si>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</si>
  <si>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</si>
  <si>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</si>
  <si>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</si>
  <si>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</si>
  <si>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</si>
  <si>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</si>
  <si>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</si>
  <si>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</si>
  <si>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</si>
  <si>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福岡県糸田町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</si>
  <si>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</si>
  <si>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</si>
  <si>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</si>
  <si>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</si>
  <si>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</si>
  <si>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</si>
  <si>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</si>
  <si>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</si>
  <si>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</si>
  <si>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</si>
  <si>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</si>
  <si>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</si>
  <si>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</si>
  <si>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</si>
  <si>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</si>
  <si>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</si>
  <si>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</si>
  <si>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</si>
  <si>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</si>
  <si>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</si>
  <si>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</si>
  <si>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</si>
  <si>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</si>
  <si>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</si>
  <si>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</si>
  <si>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</si>
  <si>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</si>
  <si>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</si>
  <si>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</si>
  <si>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</si>
  <si>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</si>
  <si>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</si>
  <si>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</si>
  <si>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</si>
  <si>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</si>
  <si>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</si>
  <si>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</si>
  <si>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</si>
  <si>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</si>
  <si>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</si>
  <si>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</si>
  <si>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</si>
  <si>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</si>
  <si>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</si>
  <si>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</si>
  <si>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</si>
  <si>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</si>
  <si>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</si>
  <si>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</si>
  <si>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</si>
  <si>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</si>
  <si>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</si>
  <si>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</si>
  <si>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</si>
  <si>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</si>
  <si>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</si>
  <si>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</si>
  <si>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</si>
  <si>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</si>
  <si>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</si>
  <si>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</si>
  <si>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</si>
  <si>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</si>
  <si>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</si>
  <si>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</si>
  <si>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</si>
  <si>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</si>
  <si>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</si>
  <si>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</si>
  <si>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</si>
  <si>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</si>
  <si>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</si>
  <si>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</si>
  <si>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</si>
  <si>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</si>
  <si>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</si>
  <si>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</si>
  <si>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</si>
  <si>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</si>
  <si>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</si>
  <si>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</si>
  <si>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</si>
  <si>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</si>
  <si>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</si>
  <si>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</si>
  <si>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</si>
  <si>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</si>
  <si>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</si>
  <si>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</si>
  <si>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</si>
  <si>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</si>
  <si>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</si>
  <si>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</si>
  <si>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</si>
  <si>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</si>
  <si>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</si>
  <si>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</si>
  <si>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</si>
  <si>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</si>
  <si>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</si>
  <si>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</si>
  <si>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</si>
  <si>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</si>
  <si>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</si>
  <si>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</si>
  <si>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</si>
  <si>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</si>
  <si>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</si>
  <si>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</si>
  <si>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</si>
  <si>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</si>
  <si>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</si>
  <si>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</si>
  <si>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</si>
  <si>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</si>
  <si>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</si>
  <si>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</si>
  <si>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</si>
  <si>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</si>
  <si>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</si>
  <si>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</si>
  <si>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</si>
  <si>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</si>
  <si>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</si>
  <si>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</si>
  <si>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</si>
  <si>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</si>
  <si>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</si>
  <si>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</si>
  <si>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</si>
  <si>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</si>
  <si>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</si>
  <si>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</si>
  <si>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</si>
  <si>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</si>
  <si>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</si>
  <si>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</si>
  <si>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</si>
  <si>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</si>
  <si>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</si>
  <si>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</si>
  <si>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</si>
  <si>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</si>
  <si>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</si>
  <si>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</si>
  <si>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</si>
  <si>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</si>
  <si>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</si>
  <si>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</si>
  <si>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</si>
  <si>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</si>
  <si>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</si>
  <si>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</si>
  <si>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福岡県糸田町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</si>
  <si>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</si>
  <si>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</si>
  <si>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</si>
  <si>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</si>
  <si>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</si>
  <si>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</si>
  <si>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</si>
  <si>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</si>
  <si>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</si>
  <si>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</si>
  <si>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</si>
  <si>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</si>
  <si>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</si>
  <si>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</si>
  <si>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</si>
  <si>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</si>
  <si>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</si>
  <si>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</si>
  <si>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</si>
  <si>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</si>
  <si>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</si>
  <si>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学校給食センター事業特別会計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</si>
  <si>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</si>
  <si>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</si>
  <si>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</si>
  <si>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</si>
  <si>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</si>
  <si>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</si>
  <si>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</si>
  <si>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</si>
  <si>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</si>
  <si>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</si>
  <si>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</si>
  <si>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</si>
  <si>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</si>
  <si>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</si>
  <si>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</si>
  <si>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後期高齢者医療事業特別会計</t>
    <phoneticPr fontId="5"/>
  </si>
  <si>
    <t>町立緑ヶ丘病院事業特別会計</t>
    <phoneticPr fontId="5"/>
  </si>
  <si>
    <t>-</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</si>
  <si>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</si>
  <si>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</si>
  <si>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</si>
  <si>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</si>
  <si>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</si>
  <si>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</si>
  <si>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</si>
  <si>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</si>
  <si>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</si>
  <si>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</si>
  <si>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</si>
  <si>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</si>
  <si>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</si>
  <si>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</si>
  <si>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</si>
  <si>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</si>
  <si>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</si>
  <si>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</si>
  <si>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</si>
  <si>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</si>
  <si>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</si>
  <si>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</si>
  <si>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</si>
  <si>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</si>
  <si>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</si>
  <si>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</si>
  <si>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</si>
  <si>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</si>
  <si>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</si>
  <si>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</si>
  <si>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</si>
  <si>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</si>
  <si>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</si>
  <si>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</si>
  <si>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</si>
  <si>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</si>
  <si>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</si>
  <si>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</si>
  <si>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</si>
  <si>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</si>
  <si>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</si>
  <si>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</si>
  <si>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</si>
  <si>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</si>
  <si>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</si>
  <si>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</si>
  <si>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</si>
  <si>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</si>
  <si>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</si>
  <si>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</si>
  <si>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</si>
  <si>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</si>
  <si>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</si>
  <si>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</si>
  <si>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</si>
  <si>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</si>
  <si>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</si>
  <si>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</si>
  <si>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町立緑ヶ丘病院事業特別会計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</si>
  <si>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</si>
  <si>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</si>
  <si>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</si>
  <si>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</si>
  <si>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</si>
  <si>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</si>
  <si>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</si>
  <si>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</si>
  <si>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</si>
  <si>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</si>
  <si>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</si>
  <si>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</si>
  <si>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</si>
  <si>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</si>
  <si>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</si>
  <si>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</si>
  <si>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</si>
  <si>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</si>
  <si>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</si>
  <si>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</si>
  <si>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</si>
  <si>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</si>
  <si>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</si>
  <si>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</si>
  <si>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</si>
  <si>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</si>
  <si>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</si>
  <si>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</si>
  <si>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</si>
  <si>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</si>
  <si>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</si>
  <si>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</si>
  <si>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</si>
  <si>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</si>
  <si>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</si>
  <si>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</si>
  <si>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</si>
  <si>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</si>
  <si>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</si>
  <si>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</si>
  <si>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</si>
  <si>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</si>
  <si>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</si>
  <si>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</si>
  <si>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</si>
  <si>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</si>
  <si>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</si>
  <si>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</si>
  <si>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</si>
  <si>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</si>
  <si>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</si>
  <si>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</si>
  <si>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</si>
  <si>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</si>
  <si>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</si>
  <si>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</si>
  <si>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</si>
  <si>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</si>
  <si>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</si>
  <si>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</si>
  <si>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</si>
  <si>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</si>
  <si>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</si>
  <si>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</si>
  <si>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</si>
  <si>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</si>
  <si>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</si>
  <si>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</si>
  <si>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</si>
  <si>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</si>
  <si>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</si>
  <si>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</si>
  <si>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</si>
  <si>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</si>
  <si>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</si>
  <si>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</si>
  <si>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</si>
  <si>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</si>
  <si>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</si>
  <si>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</si>
  <si>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</si>
  <si>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</si>
  <si>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</si>
  <si>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</si>
  <si>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</si>
  <si>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</si>
  <si>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</si>
  <si>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12.33</t>
  </si>
  <si>
    <t>▲ 7.79</t>
  </si>
  <si>
    <t>▲ 1.14</t>
  </si>
  <si>
    <t>▲ 0.45</t>
  </si>
  <si>
    <t>国民健康保険事業勘定特別会計</t>
  </si>
  <si>
    <t>▲ 5.30</t>
  </si>
  <si>
    <t>▲ 5.87</t>
  </si>
  <si>
    <t>▲ 4.15</t>
  </si>
  <si>
    <t>▲ 2.63</t>
  </si>
  <si>
    <t>▲ 1.09</t>
  </si>
  <si>
    <t>一般会計</t>
  </si>
  <si>
    <t>住宅新築資金等貸付事業特別会計</t>
  </si>
  <si>
    <t>後期高齢者医療事業特別会計</t>
  </si>
  <si>
    <t>学校給食センター事業特別会計</t>
  </si>
  <si>
    <t>町立緑ヶ丘病院事業特別会計</t>
  </si>
  <si>
    <t>▲ 3.85</t>
  </si>
  <si>
    <t>▲ 0.72</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</si>
  <si>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</si>
  <si>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</si>
  <si>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</si>
  <si>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</si>
  <si>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</si>
  <si>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</si>
  <si>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</si>
  <si>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</si>
  <si>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</si>
  <si>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</si>
  <si>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福岡県市町村消防団員等公務災害補償組合（一般会計）</t>
  </si>
  <si>
    <t>福岡県市町村職員退職手当組合（一般会計）</t>
  </si>
  <si>
    <t>福岡県市町村職員退職手当組合（基金特別会計）</t>
  </si>
  <si>
    <t>福岡県自治会館管理組合（一般会計）</t>
  </si>
  <si>
    <t>福岡県田川地区消防組合（一般会計）</t>
  </si>
  <si>
    <t>田川郡東部環境衛生施設組合（一般会計）</t>
  </si>
  <si>
    <t>田川地区斎場組合（一般会計）</t>
  </si>
  <si>
    <t>福岡県自治振興組合（一般会計）</t>
  </si>
  <si>
    <t>福岡県自治振興組合（公文書館事業特別会計）</t>
  </si>
  <si>
    <t>福岡県介護保険広域連合（一般会計）</t>
  </si>
  <si>
    <t>福岡県介護保険広域連合（介護保険事業特別会計）</t>
  </si>
  <si>
    <t>福岡県後期高齢者医療広域連合（一般会計）</t>
  </si>
  <si>
    <t>福岡県後期高齢者医療広域連合（後期高齢者医療特別会計）</t>
  </si>
  <si>
    <t>下田川清掃施設組合（一般会計）</t>
  </si>
  <si>
    <t>田川広域水道企業団（田川広域水道企業団水道事業会計）</t>
    <rPh sb="2" eb="4">
      <t>コウイキ</t>
    </rPh>
    <rPh sb="12" eb="14">
      <t>コウイキ</t>
    </rPh>
    <phoneticPr fontId="2"/>
  </si>
  <si>
    <t>-</t>
    <phoneticPr fontId="2"/>
  </si>
  <si>
    <t>法適用企業</t>
    <rPh sb="0" eb="1">
      <t>ホウ</t>
    </rPh>
    <rPh sb="1" eb="3">
      <t>テキヨウ</t>
    </rPh>
    <rPh sb="3" eb="5">
      <t>キギョウ</t>
    </rPh>
    <phoneticPr fontId="2"/>
  </si>
  <si>
    <t>かんがい施設運営基金</t>
    <rPh sb="4" eb="6">
      <t>シセツ</t>
    </rPh>
    <rPh sb="6" eb="8">
      <t>ウンエイ</t>
    </rPh>
    <rPh sb="8" eb="10">
      <t>キキン</t>
    </rPh>
    <phoneticPr fontId="5"/>
  </si>
  <si>
    <t>防災基金</t>
    <rPh sb="0" eb="2">
      <t>ボウサイ</t>
    </rPh>
    <rPh sb="2" eb="4">
      <t>キキン</t>
    </rPh>
    <phoneticPr fontId="5"/>
  </si>
  <si>
    <t>人づくり基金</t>
    <rPh sb="0" eb="1">
      <t>ヒト</t>
    </rPh>
    <rPh sb="4" eb="6">
      <t>キキン</t>
    </rPh>
    <phoneticPr fontId="5"/>
  </si>
  <si>
    <t>ふるさとづくり基金</t>
    <rPh sb="7" eb="9">
      <t>キキン</t>
    </rPh>
    <phoneticPr fontId="5"/>
  </si>
  <si>
    <t>ふるさと応援基金</t>
    <rPh sb="4" eb="6">
      <t>オウエン</t>
    </rPh>
    <rPh sb="6" eb="8">
      <t>キキン</t>
    </rPh>
    <phoneticPr fontId="5"/>
  </si>
  <si>
    <t>いとだ</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</si>
  <si>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</si>
  <si>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</si>
  <si>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</si>
  <si>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</si>
  <si>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・将来負担比率はマイナス数値であるが、有形固定資産減価償却率は依然高い数値となっている。
　今後は公共施設の更新により有形固定資産減価償却率は低下し、類似団体に近づいていく予定だが、将来負担比率の増加にも注意しながら、公共施設対策を実施していかなければならない。</t>
    <rPh sb="31" eb="33">
      <t>イゼン</t>
    </rPh>
    <rPh sb="35" eb="37">
      <t>スウチ</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</si>
  <si>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</si>
  <si>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</si>
  <si>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</si>
  <si>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</si>
  <si>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</si>
  <si>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</si>
  <si>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・将来負担比率及び実質公債費率ともに、類似団体よりも低い水準にある。
　今後、公共施設の更新により、将来負担比率及び実質公債費比率の増加が予想されるので、充当可能基金や減債基金を活用しながら、適切な公共施設対策を実施していかなければならない。</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</si>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</sst>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947B-4534-BD8C-1F33190342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95125</c:v>
                </c:pt>
                <c:pt idx="1">
                  <c:v>31338</c:v>
                </c:pt>
                <c:pt idx="2">
                  <c:v>99742</c:v>
                </c:pt>
                <c:pt idx="3">
                  <c:v>101699</c:v>
                </c:pt>
                <c:pt idx="4">
                  <c:v>93251</c:v>
                </c:pt>
              </c:numCache>
            </c:numRef>
          </c:val>
          <c:smooth val="0"/>
          <c:extLst>
            <c:ext xmlns:c16="http://schemas.microsoft.com/office/drawing/2014/chart" uri="{C3380CC4-5D6E-409C-BE32-E72D297353CC}">
              <c16:uniqueId val="{00000001-947B-4534-BD8C-1F33190342FF}"/>
            </c:ext>
          </c:extLst>
        </c:ser>
        <c:dLbls>
          <c:showLegendKey val="0"/>
          <c:showVal val="0"/>
          <c:showCatName val="0"/>
          <c:showSerName val="0"/>
          <c:showPercent val="0"/>
          <c:showBubbleSize val="0"/>
        </c:dLbls>
        <c:marker val="1"/>
        <c:smooth val="0"/>
        <c:axId val="611532680"/>
        <c:axId val="611529152"/>
      </c:lineChart>
      <c:catAx>
        <c:axId val="611532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1529152"/>
        <c:crosses val="autoZero"/>
        <c:auto val="1"/>
        <c:lblAlgn val="ctr"/>
        <c:lblOffset val="100"/>
        <c:tickLblSkip val="1"/>
        <c:tickMarkSkip val="1"/>
        <c:noMultiLvlLbl val="0"/>
      </c:catAx>
      <c:valAx>
        <c:axId val="61152915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1532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24.53</c:v>
                </c:pt>
                <c:pt idx="1">
                  <c:v>14.38</c:v>
                </c:pt>
                <c:pt idx="2">
                  <c:v>10.66</c:v>
                </c:pt>
                <c:pt idx="3">
                  <c:v>14.66</c:v>
                </c:pt>
                <c:pt idx="4">
                  <c:v>14.36</c:v>
                </c:pt>
              </c:numCache>
            </c:numRef>
          </c:val>
          <c:extLst>
            <c:ext xmlns:c16="http://schemas.microsoft.com/office/drawing/2014/chart" uri="{C3380CC4-5D6E-409C-BE32-E72D297353CC}">
              <c16:uniqueId val="{00000000-22F4-42BC-B478-D1E308C122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44.98</c:v>
                </c:pt>
                <c:pt idx="1">
                  <c:v>48.87</c:v>
                </c:pt>
                <c:pt idx="2">
                  <c:v>51.71</c:v>
                </c:pt>
                <c:pt idx="3">
                  <c:v>51.43</c:v>
                </c:pt>
                <c:pt idx="4">
                  <c:v>48.95</c:v>
                </c:pt>
              </c:numCache>
            </c:numRef>
          </c:val>
          <c:extLst>
            <c:ext xmlns:c16="http://schemas.microsoft.com/office/drawing/2014/chart" uri="{C3380CC4-5D6E-409C-BE32-E72D297353CC}">
              <c16:uniqueId val="{00000001-22F4-42BC-B478-D1E308C12225}"/>
            </c:ext>
          </c:extLst>
        </c:ser>
        <c:dLbls>
          <c:showLegendKey val="0"/>
          <c:showVal val="0"/>
          <c:showCatName val="0"/>
          <c:showSerName val="0"/>
          <c:showPercent val="0"/>
          <c:showBubbleSize val="0"/>
        </c:dLbls>
        <c:gapWidth val="250"/>
        <c:overlap val="100"/>
        <c:axId val="611533856"/>
        <c:axId val="611529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-12.33</c:v>
                </c:pt>
                <c:pt idx="1">
                  <c:v>-7.79</c:v>
                </c:pt>
                <c:pt idx="2">
                  <c:v>-1.1399999999999999</c:v>
                </c:pt>
                <c:pt idx="3">
                  <c:v>3.67</c:v>
                </c:pt>
                <c:pt idx="4">
                  <c:v>-0.45</c:v>
                </c:pt>
              </c:numCache>
            </c:numRef>
          </c:val>
          <c:smooth val="0"/>
          <c:extLst>
            <c:ext xmlns:c16="http://schemas.microsoft.com/office/drawing/2014/chart" uri="{C3380CC4-5D6E-409C-BE32-E72D297353CC}">
              <c16:uniqueId val="{00000002-22F4-42BC-B478-D1E308C12225}"/>
            </c:ext>
          </c:extLst>
        </c:ser>
        <c:dLbls>
          <c:showLegendKey val="0"/>
          <c:showVal val="0"/>
          <c:showCatName val="0"/>
          <c:showSerName val="0"/>
          <c:showPercent val="0"/>
          <c:showBubbleSize val="0"/>
        </c:dLbls>
        <c:marker val="1"/>
        <c:smooth val="0"/>
        <c:axId val="611533856"/>
        <c:axId val="611529544"/>
      </c:lineChart>
      <c:catAx>
        <c:axId val="61153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11529544"/>
        <c:crosses val="autoZero"/>
        <c:auto val="1"/>
        <c:lblAlgn val="ctr"/>
        <c:lblOffset val="100"/>
        <c:tickLblSkip val="1"/>
        <c:tickMarkSkip val="1"/>
        <c:noMultiLvlLbl val="0"/>
      </c:catAx>
      <c:valAx>
        <c:axId val="611529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153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18.38</c:v>
                </c:pt>
                <c:pt idx="2">
                  <c:v>#N/A</c:v>
                </c:pt>
                <c:pt idx="3">
                  <c:v>21.41</c:v>
                </c:pt>
                <c:pt idx="4">
                  <c:v>#N/A</c:v>
                </c:pt>
                <c:pt idx="5">
                  <c:v>8.61</c:v>
                </c:pt>
                <c:pt idx="6">
                  <c:v>0</c:v>
                </c:pt>
                <c:pt idx="7">
                  <c:v>0</c:v>
                </c:pt>
                <c:pt idx="8">
                  <c:v>0</c:v>
                </c:pt>
                <c:pt idx="9">
                  <c:v>0</c:v>
                </c:pt>
              </c:numCache>
            </c:numRef>
          </c:val>
          <c:extLst>
            <c:ext xmlns:c16="http://schemas.microsoft.com/office/drawing/2014/chart" uri="{C3380CC4-5D6E-409C-BE32-E72D297353CC}">
              <c16:uniqueId val="{00000000-7C7D-4904-A823-2304F820BA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C7D-4904-A823-2304F820BA7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C7D-4904-A823-2304F820BA7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C7D-4904-A823-2304F820BA72}"/>
            </c:ext>
          </c:extLst>
        </c:ser>
        <c:ser>
          <c:idx val="4"/>
          <c:order val="4"/>
          <c:tx>
            <c:strRef>
              <c:f>データシート!$A$31</c:f>
              <c:strCache>
                <c:ptCount val="1"/>
                <c:pt idx="0">
                  <c:v>町立緑ヶ丘病院事業特別会計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3.85</c:v>
                </c:pt>
                <c:pt idx="1">
                  <c:v>#N/A</c:v>
                </c:pt>
                <c:pt idx="2">
                  <c:v>#N/A</c:v>
                </c:pt>
                <c:pt idx="3">
                  <c:v>1.79</c:v>
                </c:pt>
                <c:pt idx="4">
                  <c:v>#N/A</c:v>
                </c:pt>
                <c:pt idx="5">
                  <c:v>0.28000000000000003</c:v>
                </c:pt>
                <c:pt idx="6">
                  <c:v>0.72</c:v>
                </c:pt>
                <c:pt idx="7">
                  <c:v>#N/A</c:v>
                </c:pt>
                <c:pt idx="8">
                  <c:v>#N/A</c:v>
                </c:pt>
                <c:pt idx="9">
                  <c:v>0</c:v>
                </c:pt>
              </c:numCache>
            </c:numRef>
          </c:val>
          <c:extLst>
            <c:ext xmlns:c16="http://schemas.microsoft.com/office/drawing/2014/chart" uri="{C3380CC4-5D6E-409C-BE32-E72D297353CC}">
              <c16:uniqueId val="{00000004-7C7D-4904-A823-2304F820BA72}"/>
            </c:ext>
          </c:extLst>
        </c:ser>
        <c:ser>
          <c:idx val="5"/>
          <c:order val="5"/>
          <c:tx>
            <c:strRef>
              <c:f>データシート!$A$32</c:f>
              <c:strCache>
                <c:ptCount val="1"/>
                <c:pt idx="0">
                  <c:v>学校給食センター事業特別会計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7C7D-4904-A823-2304F820BA72}"/>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0.04</c:v>
                </c:pt>
                <c:pt idx="2">
                  <c:v>#N/A</c:v>
                </c:pt>
                <c:pt idx="3">
                  <c:v>0.05</c:v>
                </c:pt>
                <c:pt idx="4">
                  <c:v>#N/A</c:v>
                </c:pt>
                <c:pt idx="5">
                  <c:v>0.04</c:v>
                </c:pt>
                <c:pt idx="6">
                  <c:v>#N/A</c:v>
                </c:pt>
                <c:pt idx="7">
                  <c:v>0.04</c:v>
                </c:pt>
                <c:pt idx="8">
                  <c:v>#N/A</c:v>
                </c:pt>
                <c:pt idx="9">
                  <c:v>0.04</c:v>
                </c:pt>
              </c:numCache>
            </c:numRef>
          </c:val>
          <c:extLst>
            <c:ext xmlns:c16="http://schemas.microsoft.com/office/drawing/2014/chart" uri="{C3380CC4-5D6E-409C-BE32-E72D297353CC}">
              <c16:uniqueId val="{00000006-7C7D-4904-A823-2304F820BA72}"/>
            </c:ext>
          </c:extLst>
        </c:ser>
        <c:ser>
          <c:idx val="7"/>
          <c:order val="7"/>
          <c:tx>
            <c:strRef>
              <c:f>データシート!$A$34</c:f>
              <c:strCache>
                <c:ptCount val="1"/>
                <c:pt idx="0">
                  <c:v>住宅新築資金等貸付事業特別会計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c:v>
                </c:pt>
                <c:pt idx="2">
                  <c:v>#N/A</c:v>
                </c:pt>
                <c:pt idx="3">
                  <c:v>2.5099999999999998</c:v>
                </c:pt>
                <c:pt idx="4">
                  <c:v>#N/A</c:v>
                </c:pt>
                <c:pt idx="5">
                  <c:v>1.34</c:v>
                </c:pt>
                <c:pt idx="6">
                  <c:v>#N/A</c:v>
                </c:pt>
                <c:pt idx="7">
                  <c:v>1.46</c:v>
                </c:pt>
                <c:pt idx="8">
                  <c:v>#N/A</c:v>
                </c:pt>
                <c:pt idx="9">
                  <c:v>1.89</c:v>
                </c:pt>
              </c:numCache>
            </c:numRef>
          </c:val>
          <c:extLst>
            <c:ext xmlns:c16="http://schemas.microsoft.com/office/drawing/2014/chart" uri="{C3380CC4-5D6E-409C-BE32-E72D297353CC}">
              <c16:uniqueId val="{00000007-7C7D-4904-A823-2304F820BA7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22.52</c:v>
                </c:pt>
                <c:pt idx="2">
                  <c:v>#N/A</c:v>
                </c:pt>
                <c:pt idx="3">
                  <c:v>11.86</c:v>
                </c:pt>
                <c:pt idx="4">
                  <c:v>#N/A</c:v>
                </c:pt>
                <c:pt idx="5">
                  <c:v>9.3000000000000007</c:v>
                </c:pt>
                <c:pt idx="6">
                  <c:v>#N/A</c:v>
                </c:pt>
                <c:pt idx="7">
                  <c:v>13.19</c:v>
                </c:pt>
                <c:pt idx="8">
                  <c:v>#N/A</c:v>
                </c:pt>
                <c:pt idx="9">
                  <c:v>12.46</c:v>
                </c:pt>
              </c:numCache>
            </c:numRef>
          </c:val>
          <c:extLst>
            <c:ext xmlns:c16="http://schemas.microsoft.com/office/drawing/2014/chart" uri="{C3380CC4-5D6E-409C-BE32-E72D297353CC}">
              <c16:uniqueId val="{00000008-7C7D-4904-A823-2304F820BA72}"/>
            </c:ext>
          </c:extLst>
        </c:ser>
        <c:ser>
          <c:idx val="9"/>
          <c:order val="9"/>
          <c:tx>
            <c:strRef>
              <c:f>データシート!$A$36</c:f>
              <c:strCache>
                <c:ptCount val="1"/>
                <c:pt idx="0">
                  <c:v>国民健康保険事業勘定特別会計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5.3</c:v>
                </c:pt>
                <c:pt idx="1">
                  <c:v>#N/A</c:v>
                </c:pt>
                <c:pt idx="2">
                  <c:v>5.87</c:v>
                </c:pt>
                <c:pt idx="3">
                  <c:v>#N/A</c:v>
                </c:pt>
                <c:pt idx="4">
                  <c:v>4.1500000000000004</c:v>
                </c:pt>
                <c:pt idx="5">
                  <c:v>#N/A</c:v>
                </c:pt>
                <c:pt idx="6">
                  <c:v>2.63</c:v>
                </c:pt>
                <c:pt idx="7">
                  <c:v>#N/A</c:v>
                </c:pt>
                <c:pt idx="8">
                  <c:v>1.0900000000000001</c:v>
                </c:pt>
                <c:pt idx="9">
                  <c:v>#N/A</c:v>
                </c:pt>
              </c:numCache>
            </c:numRef>
          </c:val>
          <c:extLst>
            <c:ext xmlns:c16="http://schemas.microsoft.com/office/drawing/2014/chart" uri="{C3380CC4-5D6E-409C-BE32-E72D297353CC}">
              <c16:uniqueId val="{00000009-7C7D-4904-A823-2304F820BA72}"/>
            </c:ext>
          </c:extLst>
        </c:ser>
        <c:dLbls>
          <c:showLegendKey val="0"/>
          <c:showVal val="0"/>
          <c:showCatName val="0"/>
          <c:showSerName val="0"/>
          <c:showPercent val="0"/>
          <c:showBubbleSize val="0"/>
        </c:dLbls>
        <c:gapWidth val="150"/>
        <c:overlap val="100"/>
        <c:axId val="611529936"/>
        <c:axId val="559446776"/>
      </c:barChart>
      <c:catAx>
        <c:axId val="61152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9446776"/>
        <c:crosses val="autoZero"/>
        <c:auto val="1"/>
        <c:lblAlgn val="ctr"/>
        <c:lblOffset val="100"/>
        <c:tickLblSkip val="1"/>
        <c:tickMarkSkip val="1"/>
        <c:noMultiLvlLbl val="0"/>
      </c:catAx>
      <c:valAx>
        <c:axId val="559446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1529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372</c:v>
                </c:pt>
                <c:pt idx="5">
                  <c:v>368</c:v>
                </c:pt>
                <c:pt idx="8">
                  <c:v>368</c:v>
                </c:pt>
                <c:pt idx="11">
                  <c:v>349</c:v>
                </c:pt>
                <c:pt idx="14">
                  <c:v>358</c:v>
                </c:pt>
              </c:numCache>
            </c:numRef>
          </c:val>
          <c:extLst>
            <c:ext xmlns:c16="http://schemas.microsoft.com/office/drawing/2014/chart" uri="{C3380CC4-5D6E-409C-BE32-E72D297353CC}">
              <c16:uniqueId val="{00000000-BE19-43FF-B682-AF06004706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3</c:v>
                </c:pt>
                <c:pt idx="3">
                  <c:v>3</c:v>
                </c:pt>
                <c:pt idx="6">
                  <c:v>3</c:v>
                </c:pt>
                <c:pt idx="9">
                  <c:v>2</c:v>
                </c:pt>
                <c:pt idx="12">
                  <c:v>2</c:v>
                </c:pt>
              </c:numCache>
            </c:numRef>
          </c:val>
          <c:extLst>
            <c:ext xmlns:c16="http://schemas.microsoft.com/office/drawing/2014/chart" uri="{C3380CC4-5D6E-409C-BE32-E72D297353CC}">
              <c16:uniqueId val="{00000001-BE19-43FF-B682-AF06004706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E19-43FF-B682-AF06004706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68</c:v>
                </c:pt>
                <c:pt idx="3">
                  <c:v>47</c:v>
                </c:pt>
                <c:pt idx="6">
                  <c:v>47</c:v>
                </c:pt>
                <c:pt idx="9">
                  <c:v>38</c:v>
                </c:pt>
                <c:pt idx="12">
                  <c:v>21</c:v>
                </c:pt>
              </c:numCache>
            </c:numRef>
          </c:val>
          <c:extLst>
            <c:ext xmlns:c16="http://schemas.microsoft.com/office/drawing/2014/chart" uri="{C3380CC4-5D6E-409C-BE32-E72D297353CC}">
              <c16:uniqueId val="{00000003-BE19-43FF-B682-AF06004706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c:v>
                </c:pt>
                <c:pt idx="3">
                  <c:v>4</c:v>
                </c:pt>
                <c:pt idx="6">
                  <c:v>4</c:v>
                </c:pt>
                <c:pt idx="9">
                  <c:v>4</c:v>
                </c:pt>
                <c:pt idx="12">
                  <c:v>1</c:v>
                </c:pt>
              </c:numCache>
            </c:numRef>
          </c:val>
          <c:extLst>
            <c:ext xmlns:c16="http://schemas.microsoft.com/office/drawing/2014/chart" uri="{C3380CC4-5D6E-409C-BE32-E72D297353CC}">
              <c16:uniqueId val="{00000004-BE19-43FF-B682-AF06004706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19-43FF-B682-AF06004706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E19-43FF-B682-AF06004706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443</c:v>
                </c:pt>
                <c:pt idx="3">
                  <c:v>436</c:v>
                </c:pt>
                <c:pt idx="6">
                  <c:v>421</c:v>
                </c:pt>
                <c:pt idx="9">
                  <c:v>421</c:v>
                </c:pt>
                <c:pt idx="12">
                  <c:v>453</c:v>
                </c:pt>
              </c:numCache>
            </c:numRef>
          </c:val>
          <c:extLst>
            <c:ext xmlns:c16="http://schemas.microsoft.com/office/drawing/2014/chart" uri="{C3380CC4-5D6E-409C-BE32-E72D297353CC}">
              <c16:uniqueId val="{00000007-BE19-43FF-B682-AF060047069B}"/>
            </c:ext>
          </c:extLst>
        </c:ser>
        <c:dLbls>
          <c:showLegendKey val="0"/>
          <c:showVal val="0"/>
          <c:showCatName val="0"/>
          <c:showSerName val="0"/>
          <c:showPercent val="0"/>
          <c:showBubbleSize val="0"/>
        </c:dLbls>
        <c:gapWidth val="100"/>
        <c:overlap val="100"/>
        <c:axId val="559444816"/>
        <c:axId val="559444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145</c:v>
                </c:pt>
                <c:pt idx="2">
                  <c:v>#N/A</c:v>
                </c:pt>
                <c:pt idx="3">
                  <c:v>#N/A</c:v>
                </c:pt>
                <c:pt idx="4">
                  <c:v>122</c:v>
                </c:pt>
                <c:pt idx="5">
                  <c:v>#N/A</c:v>
                </c:pt>
                <c:pt idx="6">
                  <c:v>#N/A</c:v>
                </c:pt>
                <c:pt idx="7">
                  <c:v>107</c:v>
                </c:pt>
                <c:pt idx="8">
                  <c:v>#N/A</c:v>
                </c:pt>
                <c:pt idx="9">
                  <c:v>#N/A</c:v>
                </c:pt>
                <c:pt idx="10">
                  <c:v>116</c:v>
                </c:pt>
                <c:pt idx="11">
                  <c:v>#N/A</c:v>
                </c:pt>
                <c:pt idx="12">
                  <c:v>#N/A</c:v>
                </c:pt>
                <c:pt idx="13">
                  <c:v>119</c:v>
                </c:pt>
                <c:pt idx="14">
                  <c:v>#N/A</c:v>
                </c:pt>
              </c:numCache>
            </c:numRef>
          </c:val>
          <c:smooth val="0"/>
          <c:extLst>
            <c:ext xmlns:c16="http://schemas.microsoft.com/office/drawing/2014/chart" uri="{C3380CC4-5D6E-409C-BE32-E72D297353CC}">
              <c16:uniqueId val="{00000008-BE19-43FF-B682-AF060047069B}"/>
            </c:ext>
          </c:extLst>
        </c:ser>
        <c:dLbls>
          <c:showLegendKey val="0"/>
          <c:showVal val="0"/>
          <c:showCatName val="0"/>
          <c:showSerName val="0"/>
          <c:showPercent val="0"/>
          <c:showBubbleSize val="0"/>
        </c:dLbls>
        <c:marker val="1"/>
        <c:smooth val="0"/>
        <c:axId val="559444816"/>
        <c:axId val="559444032"/>
      </c:lineChart>
      <c:catAx>
        <c:axId val="55944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9444032"/>
        <c:crosses val="autoZero"/>
        <c:auto val="1"/>
        <c:lblAlgn val="ctr"/>
        <c:lblOffset val="100"/>
        <c:tickLblSkip val="1"/>
        <c:tickMarkSkip val="1"/>
        <c:noMultiLvlLbl val="0"/>
      </c:catAx>
      <c:valAx>
        <c:axId val="559444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44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3413</c:v>
                </c:pt>
                <c:pt idx="5">
                  <c:v>3243</c:v>
                </c:pt>
                <c:pt idx="8">
                  <c:v>3141</c:v>
                </c:pt>
                <c:pt idx="11">
                  <c:v>3234</c:v>
                </c:pt>
                <c:pt idx="14">
                  <c:v>3023</c:v>
                </c:pt>
              </c:numCache>
            </c:numRef>
          </c:val>
          <c:extLst>
            <c:ext xmlns:c16="http://schemas.microsoft.com/office/drawing/2014/chart" uri="{C3380CC4-5D6E-409C-BE32-E72D297353CC}">
              <c16:uniqueId val="{00000000-3133-4012-950E-571D8BA3CC0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222</c:v>
                </c:pt>
                <c:pt idx="5">
                  <c:v>247</c:v>
                </c:pt>
                <c:pt idx="8">
                  <c:v>378</c:v>
                </c:pt>
                <c:pt idx="11">
                  <c:v>356</c:v>
                </c:pt>
                <c:pt idx="14">
                  <c:v>508</c:v>
                </c:pt>
              </c:numCache>
            </c:numRef>
          </c:val>
          <c:extLst>
            <c:ext xmlns:c16="http://schemas.microsoft.com/office/drawing/2014/chart" uri="{C3380CC4-5D6E-409C-BE32-E72D297353CC}">
              <c16:uniqueId val="{00000001-3133-4012-950E-571D8BA3CC0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4800</c:v>
                </c:pt>
                <c:pt idx="5">
                  <c:v>4950</c:v>
                </c:pt>
                <c:pt idx="8">
                  <c:v>5118</c:v>
                </c:pt>
                <c:pt idx="11">
                  <c:v>5523</c:v>
                </c:pt>
                <c:pt idx="14">
                  <c:v>5732</c:v>
                </c:pt>
              </c:numCache>
            </c:numRef>
          </c:val>
          <c:extLst>
            <c:ext xmlns:c16="http://schemas.microsoft.com/office/drawing/2014/chart" uri="{C3380CC4-5D6E-409C-BE32-E72D297353CC}">
              <c16:uniqueId val="{00000002-3133-4012-950E-571D8BA3CC0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133-4012-950E-571D8BA3CC0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133-4012-950E-571D8BA3CC0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33-4012-950E-571D8BA3CC0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976</c:v>
                </c:pt>
                <c:pt idx="3">
                  <c:v>971</c:v>
                </c:pt>
                <c:pt idx="6">
                  <c:v>961</c:v>
                </c:pt>
                <c:pt idx="9">
                  <c:v>1014</c:v>
                </c:pt>
                <c:pt idx="12">
                  <c:v>965</c:v>
                </c:pt>
              </c:numCache>
            </c:numRef>
          </c:val>
          <c:extLst>
            <c:ext xmlns:c16="http://schemas.microsoft.com/office/drawing/2014/chart" uri="{C3380CC4-5D6E-409C-BE32-E72D297353CC}">
              <c16:uniqueId val="{00000006-3133-4012-950E-571D8BA3CC0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184</c:v>
                </c:pt>
                <c:pt idx="3">
                  <c:v>151</c:v>
                </c:pt>
                <c:pt idx="6">
                  <c:v>112</c:v>
                </c:pt>
                <c:pt idx="9">
                  <c:v>110</c:v>
                </c:pt>
                <c:pt idx="12">
                  <c:v>132</c:v>
                </c:pt>
              </c:numCache>
            </c:numRef>
          </c:val>
          <c:extLst>
            <c:ext xmlns:c16="http://schemas.microsoft.com/office/drawing/2014/chart" uri="{C3380CC4-5D6E-409C-BE32-E72D297353CC}">
              <c16:uniqueId val="{00000007-3133-4012-950E-571D8BA3CC0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c:v>
                </c:pt>
                <c:pt idx="3">
                  <c:v>13</c:v>
                </c:pt>
                <c:pt idx="6">
                  <c:v>10</c:v>
                </c:pt>
                <c:pt idx="9">
                  <c:v>8</c:v>
                </c:pt>
                <c:pt idx="12">
                  <c:v>82</c:v>
                </c:pt>
              </c:numCache>
            </c:numRef>
          </c:val>
          <c:extLst>
            <c:ext xmlns:c16="http://schemas.microsoft.com/office/drawing/2014/chart" uri="{C3380CC4-5D6E-409C-BE32-E72D297353CC}">
              <c16:uniqueId val="{00000008-3133-4012-950E-571D8BA3CC0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133-4012-950E-571D8BA3CC0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4777</c:v>
                </c:pt>
                <c:pt idx="3">
                  <c:v>4610</c:v>
                </c:pt>
                <c:pt idx="6">
                  <c:v>4751</c:v>
                </c:pt>
                <c:pt idx="9">
                  <c:v>4898</c:v>
                </c:pt>
                <c:pt idx="12">
                  <c:v>5106</c:v>
                </c:pt>
              </c:numCache>
            </c:numRef>
          </c:val>
          <c:extLst>
            <c:ext xmlns:c16="http://schemas.microsoft.com/office/drawing/2014/chart" uri="{C3380CC4-5D6E-409C-BE32-E72D297353CC}">
              <c16:uniqueId val="{0000000A-3133-4012-950E-571D8BA3CC00}"/>
            </c:ext>
          </c:extLst>
        </c:ser>
        <c:dLbls>
          <c:showLegendKey val="0"/>
          <c:showVal val="0"/>
          <c:showCatName val="0"/>
          <c:showSerName val="0"/>
          <c:showPercent val="0"/>
          <c:showBubbleSize val="0"/>
        </c:dLbls>
        <c:gapWidth val="100"/>
        <c:overlap val="100"/>
        <c:axId val="559450696"/>
        <c:axId val="559448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133-4012-950E-571D8BA3CC00}"/>
            </c:ext>
          </c:extLst>
        </c:ser>
        <c:dLbls>
          <c:showLegendKey val="0"/>
          <c:showVal val="0"/>
          <c:showCatName val="0"/>
          <c:showSerName val="0"/>
          <c:showPercent val="0"/>
          <c:showBubbleSize val="0"/>
        </c:dLbls>
        <c:marker val="1"/>
        <c:smooth val="0"/>
        <c:axId val="559450696"/>
        <c:axId val="559448344"/>
      </c:lineChart>
      <c:catAx>
        <c:axId val="559450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9448344"/>
        <c:crosses val="autoZero"/>
        <c:auto val="1"/>
        <c:lblAlgn val="ctr"/>
        <c:lblOffset val="100"/>
        <c:tickLblSkip val="1"/>
        <c:tickMarkSkip val="1"/>
        <c:noMultiLvlLbl val="0"/>
      </c:catAx>
      <c:valAx>
        <c:axId val="559448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450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1409</c:v>
                </c:pt>
                <c:pt idx="1">
                  <c:v>1400</c:v>
                </c:pt>
                <c:pt idx="2">
                  <c:v>1381</c:v>
                </c:pt>
              </c:numCache>
            </c:numRef>
          </c:val>
          <c:extLst>
            <c:ext xmlns:c16="http://schemas.microsoft.com/office/drawing/2014/chart" uri="{C3380CC4-5D6E-409C-BE32-E72D297353CC}">
              <c16:uniqueId val="{00000000-D6B2-46B9-A311-86DE6DA7A0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934</c:v>
                </c:pt>
                <c:pt idx="1">
                  <c:v>1279</c:v>
                </c:pt>
                <c:pt idx="2">
                  <c:v>1285</c:v>
                </c:pt>
              </c:numCache>
            </c:numRef>
          </c:val>
          <c:extLst>
            <c:ext xmlns:c16="http://schemas.microsoft.com/office/drawing/2014/chart" uri="{C3380CC4-5D6E-409C-BE32-E72D297353CC}">
              <c16:uniqueId val="{00000001-D6B2-46B9-A311-86DE6DA7A0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2778</c:v>
                </c:pt>
                <c:pt idx="1">
                  <c:v>2846</c:v>
                </c:pt>
                <c:pt idx="2">
                  <c:v>3067</c:v>
                </c:pt>
              </c:numCache>
            </c:numRef>
          </c:val>
          <c:extLst>
            <c:ext xmlns:c16="http://schemas.microsoft.com/office/drawing/2014/chart" uri="{C3380CC4-5D6E-409C-BE32-E72D297353CC}">
              <c16:uniqueId val="{00000002-D6B2-46B9-A311-86DE6DA7A0AB}"/>
            </c:ext>
          </c:extLst>
        </c:ser>
        <c:dLbls>
          <c:showLegendKey val="0"/>
          <c:showVal val="0"/>
          <c:showCatName val="0"/>
          <c:showSerName val="0"/>
          <c:showPercent val="0"/>
          <c:showBubbleSize val="0"/>
        </c:dLbls>
        <c:gapWidth val="120"/>
        <c:overlap val="100"/>
        <c:axId val="559451088"/>
        <c:axId val="559444424"/>
      </c:barChart>
      <c:catAx>
        <c:axId val="55945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9444424"/>
        <c:crosses val="autoZero"/>
        <c:auto val="1"/>
        <c:lblAlgn val="ctr"/>
        <c:lblOffset val="100"/>
        <c:tickLblSkip val="1"/>
        <c:tickMarkSkip val="1"/>
        <c:noMultiLvlLbl val="0"/>
      </c:catAx>
      <c:valAx>
        <c:axId val="559444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9451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{071F8AAA-C3B6-4E40-9177-870EE32E0F8C}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DBB-4E93-9DC4-698756531F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{0650D84B-4B38-432B-9B7D-DB232EB4D9D3}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BB-4E93-9DC4-698756531F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{B27B9E6A-CE49-46D4-91E7-45D8CA457BD3}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BB-4E93-9DC4-698756531F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{E9C17B5D-DF6F-412A-AAD2-EE6BAA5A699D}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BB-4E93-9DC4-698756531F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{363DEF88-21A2-427C-AEE4-0EB3ABA7A78A}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BB-4E93-9DC4-698756531F8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{AD39FEAA-EF32-4739-8322-4951F016C28C}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DBB-4E93-9DC4-698756531F8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{33223253-E679-47A1-BF23-31EEA35FD3EE}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DBB-4E93-9DC4-698756531F8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{483C4415-738C-4973-9C5D-EE079773AF60}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DBB-4E93-9DC4-698756531F8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{0456CA73-F416-4332-8200-BF18C89C3D1E}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DBB-4E93-9DC4-698756531F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c:v>
                </c:pt>
                <c:pt idx="8">
                  <c:v>78.3</c:v>
                </c:pt>
                <c:pt idx="16">
                  <c:v>77.5</c:v>
                </c:pt>
                <c:pt idx="24">
                  <c:v>76.400000000000006</c:v>
                </c:pt>
                <c:pt idx="32">
                  <c:v>76.599999999999994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DBB-4E93-9DC4-698756531F8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{B784B7B5-747A-4CB2-80CD-32607B303BD6}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DBB-4E93-9DC4-698756531F8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{8F07CFE3-8ADE-4ED7-B588-8A39064E9BA5}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BB-4E93-9DC4-698756531F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{0061E46B-95D5-4F8A-BF99-E9EBEA6CAAC5}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BB-4E93-9DC4-698756531F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{14BF4445-9E52-463C-9712-BB0519894BB3}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BB-4E93-9DC4-698756531F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{BEE36D9D-0524-4548-9B1F-228778E8FC96}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BB-4E93-9DC4-698756531F8F}"/>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{2E620BE9-7927-4E24-A297-8535FE3BF990}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DBB-4E93-9DC4-698756531F8F}"/>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{F25B62E9-3B7F-4A7D-B3D6-402E410CC0D7}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DBB-4E93-9DC4-698756531F8F}"/>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{0D5B6636-D4B4-47F8-BBB7-E08AA93797AF}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DBB-4E93-9DC4-698756531F8F}"/>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{BA79BC6C-83A6-4E6B-933B-1FC86643E8D2}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DBB-4E93-9DC4-698756531F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1DBB-4E93-9DC4-698756531F8F}"/>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{B0BF63F5-8598-4866-BDB0-6C72688DB12F}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82E-46FE-A442-A144B42292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{A26A34E5-C9BB-486D-B483-C7F1CE0B4460}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2E-46FE-A442-A144B42292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{79F8A1C3-3081-4022-98B5-42B79FF97811}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2E-46FE-A442-A144B42292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{053C626D-4F56-4312-B4B6-5B50A367C113}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2E-46FE-A442-A144B42292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{ED43C93B-F840-40B2-9882-9BFA6D087F60}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2E-46FE-A442-A144B422923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{8E03D311-BB87-4016-AEC8-052DE6BF35F1}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82E-46FE-A442-A144B422923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{43FB2B89-466F-469E-9E02-C675EF159A90}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82E-46FE-A442-A144B422923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{22698C50-D12B-4E34-ABAA-1A43F761F2D6}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82E-46FE-A442-A144B422923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{49090B64-2433-4A7D-BC88-96BBE8EC128B}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82E-46FE-A442-A144B42292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5.9</c:v>
                </c:pt>
                <c:pt idx="16">
                  <c:v>5.2</c:v>
                </c:pt>
                <c:pt idx="24">
                  <c:v>4.8</c:v>
                </c:pt>
                <c:pt idx="32">
                  <c:v>4.7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82E-46FE-A442-A144B422923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{B16A0026-E54E-427D-959F-094AAF231D6D}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82E-46FE-A442-A144B422923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{109768F8-A343-4B6D-8C9E-AF45AAA085B4}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2E-46FE-A442-A144B42292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{6E520113-F08A-4110-9C68-CCAADD6BFF33}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2E-46FE-A442-A144B42292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{45FE7E3B-4ECC-42AB-94C6-A4927EF483F8}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2E-46FE-A442-A144B42292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{71F1B592-1171-4D1F-A488-C11D9C0BE7D0}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2E-46FE-A442-A144B4229239}"/>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{6CB50938-E7A3-4140-A82E-BF6FE77F63F3}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82E-46FE-A442-A144B4229239}"/>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{5B1A459C-5CE3-4EF8-88CC-FA392DCAEC92}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82E-46FE-A442-A144B4229239}"/>
                </c:ext>
              </c:extLst>
            </c:dLbl>
            <c:dLbl>
              <c:idx val="24"/>
              <c:layout>
                <c:manualLayout>
                  <c:x val="-4.4905057365901141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{BE27A278-794D-4C1F-B3CD-7832B2C6A615}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82E-46FE-A442-A144B4229239}"/>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{C24AA8F2-AF53-4497-9EBC-BD70A860CFDE}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82E-46FE-A442-A144B42292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882E-46FE-A442-A144B4229239}"/>
            </c:ext>
          </c:extLst>
        </c:ser>
        <c:dLbls>
          <c:showLegendKey val="0"/>
          <c:showVal val="1"/>
          <c:showCatName val="0"/>
          <c:showSerName val="0"/>
          <c:showPercent val="0"/>
          <c:showBubbleSize val="0"/>
        </c:dLbls>
        <c:axId val="84219776"/>
        <c:axId val="84234240"/>
      </c:scatterChart>
      <c:valAx>
        <c:axId val="84219776"/>
        <c:scaling>
          <c:orientation val="maxMin"/>
          <c:max val="8.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mn-ea"/>
              <a:ea typeface="+mn-ea"/>
            </a:rPr>
            <a:t>過去において失業対策事業、地域改善事業など多額の地方債を発行してきたため、公債費負担が大きい。近年、新規発行を抑制し、実質公債費比率の低下に努めてきたため横ばいであるが、令和</a:t>
          </a:r>
          <a:r>
            <a:rPr kumimoji="1" lang="en-US" altLang="ja-JP" sz="1200">
              <a:latin typeface="+mn-ea"/>
              <a:ea typeface="+mn-ea"/>
            </a:rPr>
            <a:t>2</a:t>
          </a:r>
          <a:r>
            <a:rPr kumimoji="1" lang="ja-JP" altLang="en-US" sz="1200">
              <a:latin typeface="+mn-ea"/>
              <a:ea typeface="+mn-ea"/>
            </a:rPr>
            <a:t>年度は、給食センター建替事業分の償還が開始した。今後は、防災行政無線デジタル化事業、町営住宅建替事業、町民体育館等統合文化施設（仮称）建設事業等に伴う起債の償還が、開始予定のため、新規発行の抑制に努めていくと同時に、計画的に繰上償還を実施し、実質公債費比率を抑えていく。</a:t>
          </a:r>
          <a:endParaRPr kumimoji="1" lang="en-US" altLang="ja-JP" sz="1200">
            <a:latin typeface="+mn-ea"/>
            <a:ea typeface="+mn-ea"/>
          </a:endParaRP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000">
              <a:latin typeface="+mn-ea"/>
              <a:ea typeface="+mn-ea"/>
            </a:rPr>
            <a:t>満期一括償還地方債の償還の財源として積み上げた額に係るものは該当無し。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　充当可能財源が将来負担額を上回っているため、将来負担比率は、</a:t>
          </a:r>
          <a:r>
            <a:rPr kumimoji="1" lang="en-US" altLang="ja-JP" sz="1400">
              <a:latin typeface="+mn-ea"/>
              <a:ea typeface="+mn-ea"/>
            </a:rPr>
            <a:t>―</a:t>
          </a:r>
          <a:r>
            <a:rPr kumimoji="1" lang="ja-JP" altLang="en-US" sz="1400">
              <a:latin typeface="+mn-ea"/>
              <a:ea typeface="+mn-ea"/>
            </a:rPr>
            <a:t>％（数値なし）である。地方債残高</a:t>
          </a:r>
          <a:r>
            <a:rPr kumimoji="1" lang="ja-JP" altLang="en-US" sz="1400" strike="noStrike" baseline="0">
              <a:solidFill>
                <a:schemeClr val="tx1"/>
              </a:solidFill>
              <a:latin typeface="+mn-ea"/>
              <a:ea typeface="+mn-ea"/>
            </a:rPr>
            <a:t>・</a:t>
          </a:r>
          <a:r>
            <a:rPr kumimoji="1" lang="ja-JP" altLang="en-US" sz="1400" u="none">
              <a:latin typeface="+mn-ea"/>
              <a:ea typeface="+mn-ea"/>
            </a:rPr>
            <a:t>公営企業債等繰入見込額等により</a:t>
          </a:r>
          <a:r>
            <a:rPr kumimoji="1" lang="ja-JP" altLang="en-US" sz="1400">
              <a:latin typeface="+mn-ea"/>
              <a:ea typeface="+mn-ea"/>
            </a:rPr>
            <a:t>、将来負担額は増加しているが、充当可能基金も増加したため、充当可能財源等の増加額が将来負担額を上回っている。今後は、大型の普通建設事業の起債償還が</a:t>
          </a:r>
          <a:r>
            <a:rPr kumimoji="1" lang="ja-JP" altLang="en-US" sz="1400" u="none" strike="noStrike" baseline="0">
              <a:solidFill>
                <a:schemeClr val="tx1"/>
              </a:solidFill>
              <a:latin typeface="+mn-ea"/>
              <a:ea typeface="+mn-ea"/>
            </a:rPr>
            <a:t>始まり公債費負担が増加する見込みであるため、計画的な繰上償還の実施等により地方債現在高を抑制する必要がある。</a:t>
          </a:r>
          <a:r>
            <a:rPr kumimoji="1" lang="ja-JP" altLang="en-US" sz="1400">
              <a:latin typeface="+mn-ea"/>
              <a:ea typeface="+mn-ea"/>
            </a:rPr>
            <a:t>老朽化した公共施設の更新計画については、将来負担を考慮した慎重な執行に努めていく。</a:t>
          </a:r>
          <a:endParaRPr kumimoji="1" lang="en-US" altLang="ja-JP" sz="1400">
            <a:latin typeface="+mn-ea"/>
            <a:ea typeface="+mn-ea"/>
          </a:endParaRPr>
        </a:p>
        <a:p>
          <a:endParaRPr kumimoji="1" lang="ja-JP" altLang="en-US" sz="1400">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福岡県糸田町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にふるさと寄附金を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千円積み立て、町民体育館等統合文化施設（仮称）建設事業に備え、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に積み立てた。また同基金から、町民体育館等統合文化施設（仮称</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千円取り崩した。一方、国民健康保険事業勘定特別会計へ赤字補填のための繰出金として、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コロナ禍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ということもあり、基金を取り崩してイベントを実施したり、備品の購入などはしていない。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を取り崩して個々の特定目的基金への積み立てを検討している。ふるさと寄附金を積み立てている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が今後、増加する見込み。近年の風水害等、大規模災害が頻発する備えとして、財政規律を確保しつつ、防災への備えとして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への積み立てを検討する。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防災基金：災害の予防、応急対策、復旧、既設の公共施設の改修に要する経費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ふるさと応援基金：ふるさとである糸田町を愛する者、糸田町の将来を応援する者からの寄附目的に資する事業経費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防災基金：町民体育館等統合文化施設（仮称）建設事業（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～）に備えた積立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町民体育館等統合文化施設（仮称）建設事業（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）分の取り崩し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ふるさと応援基金：ふるさと寄附金の積立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防災基金：年々甚大な被害となる災害の予防のため、老朽化した施設の将来的な改修に備え、積み立てる。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ふるさと応援基金：ふるさと寄附金を積み立て、寄附者の意思を汲み取り、町にとって有意義に役立てる。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国民健康保険事業勘定特別会計へ赤字補填のための</a:t>
          </a:r>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繰出金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基金の使途の明確化を図るため、財政調整基金を取り崩して、個々の特定目的基金に積み立てていくことを検討予定。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町営住宅建替事業や町民体育館・文化会館等の統廃合事業を実施しているため、今後、起債残高は増加見込みとなる。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減債基金を活用し、繰上償還を計画的に行っていく予定である。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8,881
8,831
8.04
6,950,620
6,544,019
405,196
2,821,961
5,106,130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年度の有形固定資産減価償却率については、計算上除かれるべき土地等の非償却資産が誤って計上されていたために、実際よりも低い償却率になっている。道路は長寿命化事業により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低下したが、その他の有形固定償却資産は老朽化が進んでいる。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・公営住宅の建替更新、児童館・文化会館（市民会館）・町民体育館の複合化・集約化、一般廃棄物処理施設の新設・共同利用に現在着手しているので、完了後（令和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年度以降）には約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程度低下し、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前後の償却率に低下する見込みである。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75" name="直線コネクタ 74"/>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76" name="有形固定資産減価償却率最小値テキスト"/>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77" name="直線コネクタ 76"/>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8"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9" name="直線コネクタ 78"/>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80" name="有形固定資産減価償却率平均値テキスト"/>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フローチャート: 判断 80"/>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82" name="フローチャート: 判断 81"/>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83" name="フローチャート: 判断 82"/>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84" name="フローチャート: 判断 83"/>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5" name="フローチャート: 判断 84"/>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149648</xdr:rowOff>
    </xdr:from>
    <xdr:to>
      <xdr:col>23</xdr:col>
      <xdr:colOff>136525</xdr:colOff>
      <xdr:row>34</xdr:row>
      <xdr:rowOff>79798</xdr:rowOff>
    </xdr:to>
    <xdr:sp macro="" textlink="">
      <xdr:nvSpPr>
        <xdr:cNvPr id="91" name="楕円 90"/>
        <xdr:cNvSpPr/>
      </xdr:nvSpPr>
      <xdr:spPr>
        <a:xfrm>
          <a:off x="4711700" y="657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128075</xdr:rowOff>
    </xdr:from>
    <xdr:ext cx="405111" cy="259045"/>
    <xdr:sp macro="" textlink="">
      <xdr:nvSpPr>
        <xdr:cNvPr id="92" name="有形固定資産減価償却率該当値テキスト"/>
        <xdr:cNvSpPr txBox="1"/>
      </xdr:nvSpPr>
      <xdr:spPr>
        <a:xfrm>
          <a:off x="4813300" y="6557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142452</xdr:rowOff>
    </xdr:from>
    <xdr:to>
      <xdr:col>19</xdr:col>
      <xdr:colOff>187325</xdr:colOff>
      <xdr:row>34</xdr:row>
      <xdr:rowOff>72602</xdr:rowOff>
    </xdr:to>
    <xdr:sp macro="" textlink="">
      <xdr:nvSpPr>
        <xdr:cNvPr id="93" name="楕円 92"/>
        <xdr:cNvSpPr/>
      </xdr:nvSpPr>
      <xdr:spPr>
        <a:xfrm>
          <a:off x="4000500" y="657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21802</xdr:rowOff>
    </xdr:from>
    <xdr:to>
      <xdr:col>23</xdr:col>
      <xdr:colOff>85725</xdr:colOff>
      <xdr:row>34</xdr:row>
      <xdr:rowOff>28998</xdr:rowOff>
    </xdr:to>
    <xdr:cxnSp macro="">
      <xdr:nvCxnSpPr>
        <xdr:cNvPr id="94" name="直線コネクタ 93"/>
        <xdr:cNvCxnSpPr/>
      </xdr:nvCxnSpPr>
      <xdr:spPr>
        <a:xfrm>
          <a:off x="4051300" y="6622627"/>
          <a:ext cx="7112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10583</xdr:rowOff>
    </xdr:from>
    <xdr:to>
      <xdr:col>15</xdr:col>
      <xdr:colOff>187325</xdr:colOff>
      <xdr:row>34</xdr:row>
      <xdr:rowOff>112183</xdr:rowOff>
    </xdr:to>
    <xdr:sp macro="" textlink="">
      <xdr:nvSpPr>
        <xdr:cNvPr id="95" name="楕円 94"/>
        <xdr:cNvSpPr/>
      </xdr:nvSpPr>
      <xdr:spPr>
        <a:xfrm>
          <a:off x="3238500" y="661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21802</xdr:rowOff>
    </xdr:from>
    <xdr:to>
      <xdr:col>19</xdr:col>
      <xdr:colOff>136525</xdr:colOff>
      <xdr:row>34</xdr:row>
      <xdr:rowOff>61383</xdr:rowOff>
    </xdr:to>
    <xdr:cxnSp macro="">
      <xdr:nvCxnSpPr>
        <xdr:cNvPr id="96" name="直線コネクタ 95"/>
        <xdr:cNvCxnSpPr/>
      </xdr:nvCxnSpPr>
      <xdr:spPr>
        <a:xfrm flipV="1">
          <a:off x="3289300" y="662262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39370</xdr:rowOff>
    </xdr:from>
    <xdr:to>
      <xdr:col>11</xdr:col>
      <xdr:colOff>187325</xdr:colOff>
      <xdr:row>34</xdr:row>
      <xdr:rowOff>140970</xdr:rowOff>
    </xdr:to>
    <xdr:sp macro="" textlink="">
      <xdr:nvSpPr>
        <xdr:cNvPr id="97" name="楕円 96"/>
        <xdr:cNvSpPr/>
      </xdr:nvSpPr>
      <xdr:spPr>
        <a:xfrm>
          <a:off x="2476500" y="66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61383</xdr:rowOff>
    </xdr:from>
    <xdr:to>
      <xdr:col>15</xdr:col>
      <xdr:colOff>136525</xdr:colOff>
      <xdr:row>34</xdr:row>
      <xdr:rowOff>90170</xdr:rowOff>
    </xdr:to>
    <xdr:cxnSp macro="">
      <xdr:nvCxnSpPr>
        <xdr:cNvPr id="98" name="直線コネクタ 97"/>
        <xdr:cNvCxnSpPr/>
      </xdr:nvCxnSpPr>
      <xdr:spPr>
        <a:xfrm flipV="1">
          <a:off x="2527300" y="6662208"/>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83608</xdr:rowOff>
    </xdr:from>
    <xdr:to>
      <xdr:col>7</xdr:col>
      <xdr:colOff>187325</xdr:colOff>
      <xdr:row>33</xdr:row>
      <xdr:rowOff>13758</xdr:rowOff>
    </xdr:to>
    <xdr:sp macro="" textlink="">
      <xdr:nvSpPr>
        <xdr:cNvPr id="99" name="楕円 98"/>
        <xdr:cNvSpPr/>
      </xdr:nvSpPr>
      <xdr:spPr>
        <a:xfrm>
          <a:off x="1714500" y="63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134408</xdr:rowOff>
    </xdr:from>
    <xdr:to>
      <xdr:col>11</xdr:col>
      <xdr:colOff>136525</xdr:colOff>
      <xdr:row>34</xdr:row>
      <xdr:rowOff>90170</xdr:rowOff>
    </xdr:to>
    <xdr:cxnSp macro="">
      <xdr:nvCxnSpPr>
        <xdr:cNvPr id="100" name="直線コネクタ 99"/>
        <xdr:cNvCxnSpPr/>
      </xdr:nvCxnSpPr>
      <xdr:spPr>
        <a:xfrm>
          <a:off x="1765300" y="6392333"/>
          <a:ext cx="762000" cy="29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132097</xdr:rowOff>
    </xdr:from>
    <xdr:ext cx="405111" cy="259045"/>
    <xdr:sp macro="" textlink="">
      <xdr:nvSpPr>
        <xdr:cNvPr id="101" name="n_1aveValue有形固定資産減価償却率"/>
        <xdr:cNvSpPr txBox="1"/>
      </xdr:nvSpPr>
      <xdr:spPr>
        <a:xfrm>
          <a:off x="38360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135695</xdr:rowOff>
    </xdr:from>
    <xdr:ext cx="405111" cy="259045"/>
    <xdr:sp macro="" textlink="">
      <xdr:nvSpPr>
        <xdr:cNvPr id="102" name="n_2aveValue有形固定資産減価償却率"/>
        <xdr:cNvSpPr txBox="1"/>
      </xdr:nvSpPr>
      <xdr:spPr>
        <a:xfrm>
          <a:off x="3086744" y="587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156015</xdr:rowOff>
    </xdr:from>
    <xdr:ext cx="405111" cy="259045"/>
    <xdr:sp macro="" textlink="">
      <xdr:nvSpPr>
        <xdr:cNvPr id="103" name="n_3aveValue有形固定資産減価償却率"/>
        <xdr:cNvSpPr txBox="1"/>
      </xdr:nvSpPr>
      <xdr:spPr>
        <a:xfrm>
          <a:off x="2324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104" name="n_4aveValue有形固定資産減価償却率"/>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63729</xdr:rowOff>
    </xdr:from>
    <xdr:ext cx="405111" cy="259045"/>
    <xdr:sp macro="" textlink="">
      <xdr:nvSpPr>
        <xdr:cNvPr id="105" name="n_1mainValue有形固定資産減価償却率"/>
        <xdr:cNvSpPr txBox="1"/>
      </xdr:nvSpPr>
      <xdr:spPr>
        <a:xfrm>
          <a:off x="3836044" y="666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103310</xdr:rowOff>
    </xdr:from>
    <xdr:ext cx="405111" cy="259045"/>
    <xdr:sp macro="" textlink="">
      <xdr:nvSpPr>
        <xdr:cNvPr id="106" name="n_2mainValue有形固定資産減価償却率"/>
        <xdr:cNvSpPr txBox="1"/>
      </xdr:nvSpPr>
      <xdr:spPr>
        <a:xfrm>
          <a:off x="3086744" y="6704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132097</xdr:rowOff>
    </xdr:from>
    <xdr:ext cx="405111" cy="259045"/>
    <xdr:sp macro="" textlink="">
      <xdr:nvSpPr>
        <xdr:cNvPr id="107" name="n_3mainValue有形固定資産減価償却率"/>
        <xdr:cNvSpPr txBox="1"/>
      </xdr:nvSpPr>
      <xdr:spPr>
        <a:xfrm>
          <a:off x="2324744" y="6732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4885</xdr:rowOff>
    </xdr:from>
    <xdr:ext cx="405111" cy="259045"/>
    <xdr:sp macro="" textlink="">
      <xdr:nvSpPr>
        <xdr:cNvPr id="108" name="n_4mainValue有形固定資産減価償却率"/>
        <xdr:cNvSpPr txBox="1"/>
      </xdr:nvSpPr>
      <xdr:spPr>
        <a:xfrm>
          <a:off x="1562744" y="6434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11" name="正方形/長方形 11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・債務償還比率とは、債務償還に充当可能な一般財源を</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とした場合、実質債務が何</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あるかを示す比率である。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年度に比べて、将来負担額が増加したが、充当可能財源である地方債充当可能基金と交付税算入見込額も将来負担額以上の増加であったため、債務償還比率が低下した。</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地方債充当可能基金の増加の原因として、①財政調整基金の増加、②ふるさと納税増加による関係基金の増加が挙げられる。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・今後、公共施設の更新による将来負担額の増加が見込まれるので、減債基金による繰上償還を実施する必要がある。　</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39" name="直線コネクタ 138"/>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40" name="債務償還比率最小値テキスト"/>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41" name="直線コネクタ 140"/>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113706</xdr:rowOff>
    </xdr:from>
    <xdr:ext cx="469744" cy="259045"/>
    <xdr:sp macro="" textlink="">
      <xdr:nvSpPr>
        <xdr:cNvPr id="144" name="債務償還比率平均値テキスト"/>
        <xdr:cNvSpPr txBox="1"/>
      </xdr:nvSpPr>
      <xdr:spPr>
        <a:xfrm>
          <a:off x="14846300" y="5685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45" name="フローチャート: 判断 144"/>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46" name="フローチャート: 判断 145"/>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47" name="フローチャート: 判断 146"/>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48" name="フローチャート: 判断 147"/>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49" name="フローチャート: 判断 148"/>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25</xdr:row>
      <xdr:rowOff>162312</xdr:rowOff>
    </xdr:from>
    <xdr:to>
      <xdr:col>76</xdr:col>
      <xdr:colOff>73025</xdr:colOff>
      <xdr:row>26</xdr:row>
      <xdr:rowOff>92462</xdr:rowOff>
    </xdr:to>
    <xdr:sp macro="" textlink="">
      <xdr:nvSpPr>
        <xdr:cNvPr id="155" name="楕円 154"/>
        <xdr:cNvSpPr/>
      </xdr:nvSpPr>
      <xdr:spPr>
        <a:xfrm>
          <a:off x="14744700" y="522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105881</xdr:rowOff>
    </xdr:from>
    <xdr:ext cx="340478" cy="259045"/>
    <xdr:sp macro="" textlink="">
      <xdr:nvSpPr>
        <xdr:cNvPr id="156" name="債務償還比率該当値テキスト"/>
        <xdr:cNvSpPr txBox="1"/>
      </xdr:nvSpPr>
      <xdr:spPr>
        <a:xfrm>
          <a:off x="14846300" y="5163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11630</xdr:rowOff>
    </xdr:from>
    <xdr:to>
      <xdr:col>72</xdr:col>
      <xdr:colOff>123825</xdr:colOff>
      <xdr:row>26</xdr:row>
      <xdr:rowOff>113230</xdr:rowOff>
    </xdr:to>
    <xdr:sp macro="" textlink="">
      <xdr:nvSpPr>
        <xdr:cNvPr id="157" name="楕円 156"/>
        <xdr:cNvSpPr/>
      </xdr:nvSpPr>
      <xdr:spPr>
        <a:xfrm>
          <a:off x="14033500" y="524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41662</xdr:rowOff>
    </xdr:from>
    <xdr:to>
      <xdr:col>76</xdr:col>
      <xdr:colOff>22225</xdr:colOff>
      <xdr:row>26</xdr:row>
      <xdr:rowOff>62430</xdr:rowOff>
    </xdr:to>
    <xdr:cxnSp macro="">
      <xdr:nvCxnSpPr>
        <xdr:cNvPr id="158" name="直線コネクタ 157"/>
        <xdr:cNvCxnSpPr/>
      </xdr:nvCxnSpPr>
      <xdr:spPr>
        <a:xfrm flipV="1">
          <a:off x="14084300" y="5270887"/>
          <a:ext cx="711200" cy="2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49772</xdr:rowOff>
    </xdr:from>
    <xdr:to>
      <xdr:col>68</xdr:col>
      <xdr:colOff>123825</xdr:colOff>
      <xdr:row>26</xdr:row>
      <xdr:rowOff>151372</xdr:rowOff>
    </xdr:to>
    <xdr:sp macro="" textlink="">
      <xdr:nvSpPr>
        <xdr:cNvPr id="159" name="楕円 158"/>
        <xdr:cNvSpPr/>
      </xdr:nvSpPr>
      <xdr:spPr>
        <a:xfrm>
          <a:off x="13271500" y="527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62430</xdr:rowOff>
    </xdr:from>
    <xdr:to>
      <xdr:col>72</xdr:col>
      <xdr:colOff>73025</xdr:colOff>
      <xdr:row>26</xdr:row>
      <xdr:rowOff>100572</xdr:rowOff>
    </xdr:to>
    <xdr:cxnSp macro="">
      <xdr:nvCxnSpPr>
        <xdr:cNvPr id="160" name="直線コネクタ 159"/>
        <xdr:cNvCxnSpPr/>
      </xdr:nvCxnSpPr>
      <xdr:spPr>
        <a:xfrm flipV="1">
          <a:off x="13322300" y="5291655"/>
          <a:ext cx="762000" cy="3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84624</xdr:rowOff>
    </xdr:from>
    <xdr:to>
      <xdr:col>64</xdr:col>
      <xdr:colOff>123825</xdr:colOff>
      <xdr:row>27</xdr:row>
      <xdr:rowOff>14774</xdr:rowOff>
    </xdr:to>
    <xdr:sp macro="" textlink="">
      <xdr:nvSpPr>
        <xdr:cNvPr id="161" name="楕円 160"/>
        <xdr:cNvSpPr/>
      </xdr:nvSpPr>
      <xdr:spPr>
        <a:xfrm>
          <a:off x="12509500" y="531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100572</xdr:rowOff>
    </xdr:from>
    <xdr:to>
      <xdr:col>68</xdr:col>
      <xdr:colOff>73025</xdr:colOff>
      <xdr:row>26</xdr:row>
      <xdr:rowOff>135424</xdr:rowOff>
    </xdr:to>
    <xdr:cxnSp macro="">
      <xdr:nvCxnSpPr>
        <xdr:cNvPr id="162" name="直線コネクタ 161"/>
        <xdr:cNvCxnSpPr/>
      </xdr:nvCxnSpPr>
      <xdr:spPr>
        <a:xfrm flipV="1">
          <a:off x="12560300" y="5329797"/>
          <a:ext cx="762000" cy="3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147955</xdr:rowOff>
    </xdr:from>
    <xdr:to>
      <xdr:col>60</xdr:col>
      <xdr:colOff>123825</xdr:colOff>
      <xdr:row>27</xdr:row>
      <xdr:rowOff>78105</xdr:rowOff>
    </xdr:to>
    <xdr:sp macro="" textlink="">
      <xdr:nvSpPr>
        <xdr:cNvPr id="163" name="楕円 162"/>
        <xdr:cNvSpPr/>
      </xdr:nvSpPr>
      <xdr:spPr>
        <a:xfrm>
          <a:off x="11747500" y="53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135424</xdr:rowOff>
    </xdr:from>
    <xdr:to>
      <xdr:col>64</xdr:col>
      <xdr:colOff>73025</xdr:colOff>
      <xdr:row>27</xdr:row>
      <xdr:rowOff>27305</xdr:rowOff>
    </xdr:to>
    <xdr:cxnSp macro="">
      <xdr:nvCxnSpPr>
        <xdr:cNvPr id="164" name="直線コネクタ 163"/>
        <xdr:cNvCxnSpPr/>
      </xdr:nvCxnSpPr>
      <xdr:spPr>
        <a:xfrm flipV="1">
          <a:off x="11798300" y="5364649"/>
          <a:ext cx="762000" cy="6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77426</xdr:rowOff>
    </xdr:from>
    <xdr:ext cx="469744" cy="259045"/>
    <xdr:sp macro="" textlink="">
      <xdr:nvSpPr>
        <xdr:cNvPr id="165" name="n_1aveValue債務償還比率"/>
        <xdr:cNvSpPr txBox="1"/>
      </xdr:nvSpPr>
      <xdr:spPr>
        <a:xfrm>
          <a:off x="13836727" y="58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101278</xdr:rowOff>
    </xdr:from>
    <xdr:ext cx="469744" cy="259045"/>
    <xdr:sp macro="" textlink="">
      <xdr:nvSpPr>
        <xdr:cNvPr id="166" name="n_2aveValue債務償還比率"/>
        <xdr:cNvSpPr txBox="1"/>
      </xdr:nvSpPr>
      <xdr:spPr>
        <a:xfrm>
          <a:off x="13087427" y="5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143533</xdr:rowOff>
    </xdr:from>
    <xdr:ext cx="469744" cy="259045"/>
    <xdr:sp macro="" textlink="">
      <xdr:nvSpPr>
        <xdr:cNvPr id="167" name="n_3aveValue債務償還比率"/>
        <xdr:cNvSpPr txBox="1"/>
      </xdr:nvSpPr>
      <xdr:spPr>
        <a:xfrm>
          <a:off x="12325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128523</xdr:rowOff>
    </xdr:from>
    <xdr:ext cx="469744" cy="259045"/>
    <xdr:sp macro="" textlink="">
      <xdr:nvSpPr>
        <xdr:cNvPr id="168" name="n_4aveValue債務償還比率"/>
        <xdr:cNvSpPr txBox="1"/>
      </xdr:nvSpPr>
      <xdr:spPr>
        <a:xfrm>
          <a:off x="11563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24</xdr:row>
      <xdr:rowOff>129757</xdr:rowOff>
    </xdr:from>
    <xdr:ext cx="405111" cy="259045"/>
    <xdr:sp macro="" textlink="">
      <xdr:nvSpPr>
        <xdr:cNvPr id="169" name="n_1mainValue債務償還比率"/>
        <xdr:cNvSpPr txBox="1"/>
      </xdr:nvSpPr>
      <xdr:spPr>
        <a:xfrm>
          <a:off x="13869044" y="50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24</xdr:row>
      <xdr:rowOff>167899</xdr:rowOff>
    </xdr:from>
    <xdr:ext cx="405111" cy="259045"/>
    <xdr:sp macro="" textlink="">
      <xdr:nvSpPr>
        <xdr:cNvPr id="170" name="n_2mainValue債務償還比率"/>
        <xdr:cNvSpPr txBox="1"/>
      </xdr:nvSpPr>
      <xdr:spPr>
        <a:xfrm>
          <a:off x="13119744" y="5054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31301</xdr:rowOff>
    </xdr:from>
    <xdr:ext cx="469744" cy="259045"/>
    <xdr:sp macro="" textlink="">
      <xdr:nvSpPr>
        <xdr:cNvPr id="171" name="n_3mainValue債務償還比率"/>
        <xdr:cNvSpPr txBox="1"/>
      </xdr:nvSpPr>
      <xdr:spPr>
        <a:xfrm>
          <a:off x="12325427" y="508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94632</xdr:rowOff>
    </xdr:from>
    <xdr:ext cx="469744" cy="259045"/>
    <xdr:sp macro="" textlink="">
      <xdr:nvSpPr>
        <xdr:cNvPr id="172" name="n_4mainValue債務償還比率"/>
        <xdr:cNvSpPr txBox="1"/>
      </xdr:nvSpPr>
      <xdr:spPr>
        <a:xfrm>
          <a:off x="11563427" y="51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8,881
8,831
8.04
6,950,620
6,544,019
405,196
2,821,961
5,106,130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118745</xdr:rowOff>
    </xdr:from>
    <xdr:to>
      <xdr:col>24</xdr:col>
      <xdr:colOff>114300</xdr:colOff>
      <xdr:row>42</xdr:row>
      <xdr:rowOff>48895</xdr:rowOff>
    </xdr:to>
    <xdr:sp macro="" textlink="">
      <xdr:nvSpPr>
        <xdr:cNvPr id="73" name="楕円 72"/>
        <xdr:cNvSpPr/>
      </xdr:nvSpPr>
      <xdr:spPr>
        <a:xfrm>
          <a:off x="45847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33672</xdr:rowOff>
    </xdr:from>
    <xdr:ext cx="405111" cy="259045"/>
    <xdr:sp macro="" textlink="">
      <xdr:nvSpPr>
        <xdr:cNvPr id="74" name="【道路】&#10;有形固定資産減価償却率該当値テキスト"/>
        <xdr:cNvSpPr txBox="1"/>
      </xdr:nvSpPr>
      <xdr:spPr>
        <a:xfrm>
          <a:off x="4673600" y="7063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122555</xdr:rowOff>
    </xdr:from>
    <xdr:to>
      <xdr:col>20</xdr:col>
      <xdr:colOff>38100</xdr:colOff>
      <xdr:row>42</xdr:row>
      <xdr:rowOff>52705</xdr:rowOff>
    </xdr:to>
    <xdr:sp macro="" textlink="">
      <xdr:nvSpPr>
        <xdr:cNvPr id="75" name="楕円 74"/>
        <xdr:cNvSpPr/>
      </xdr:nvSpPr>
      <xdr:spPr>
        <a:xfrm>
          <a:off x="3746500" y="71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169545</xdr:rowOff>
    </xdr:from>
    <xdr:to>
      <xdr:col>24</xdr:col>
      <xdr:colOff>63500</xdr:colOff>
      <xdr:row>42</xdr:row>
      <xdr:rowOff>1905</xdr:rowOff>
    </xdr:to>
    <xdr:cxnSp macro="">
      <xdr:nvCxnSpPr>
        <xdr:cNvPr id="76" name="直線コネクタ 75"/>
        <xdr:cNvCxnSpPr/>
      </xdr:nvCxnSpPr>
      <xdr:spPr>
        <a:xfrm flipV="1">
          <a:off x="3797300" y="71989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126365</xdr:rowOff>
    </xdr:from>
    <xdr:to>
      <xdr:col>15</xdr:col>
      <xdr:colOff>101600</xdr:colOff>
      <xdr:row>42</xdr:row>
      <xdr:rowOff>56515</xdr:rowOff>
    </xdr:to>
    <xdr:sp macro="" textlink="">
      <xdr:nvSpPr>
        <xdr:cNvPr id="77" name="楕円 76"/>
        <xdr:cNvSpPr/>
      </xdr:nvSpPr>
      <xdr:spPr>
        <a:xfrm>
          <a:off x="2857500" y="71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1905</xdr:rowOff>
    </xdr:from>
    <xdr:to>
      <xdr:col>19</xdr:col>
      <xdr:colOff>177800</xdr:colOff>
      <xdr:row>42</xdr:row>
      <xdr:rowOff>5715</xdr:rowOff>
    </xdr:to>
    <xdr:cxnSp macro="">
      <xdr:nvCxnSpPr>
        <xdr:cNvPr id="78" name="直線コネクタ 77"/>
        <xdr:cNvCxnSpPr/>
      </xdr:nvCxnSpPr>
      <xdr:spPr>
        <a:xfrm flipV="1">
          <a:off x="2908300" y="72028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130175</xdr:rowOff>
    </xdr:from>
    <xdr:to>
      <xdr:col>10</xdr:col>
      <xdr:colOff>165100</xdr:colOff>
      <xdr:row>42</xdr:row>
      <xdr:rowOff>60325</xdr:rowOff>
    </xdr:to>
    <xdr:sp macro="" textlink="">
      <xdr:nvSpPr>
        <xdr:cNvPr id="79" name="楕円 78"/>
        <xdr:cNvSpPr/>
      </xdr:nvSpPr>
      <xdr:spPr>
        <a:xfrm>
          <a:off x="1968500" y="71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5715</xdr:rowOff>
    </xdr:from>
    <xdr:to>
      <xdr:col>15</xdr:col>
      <xdr:colOff>50800</xdr:colOff>
      <xdr:row>42</xdr:row>
      <xdr:rowOff>9525</xdr:rowOff>
    </xdr:to>
    <xdr:cxnSp macro="">
      <xdr:nvCxnSpPr>
        <xdr:cNvPr id="80" name="直線コネクタ 79"/>
        <xdr:cNvCxnSpPr/>
      </xdr:nvCxnSpPr>
      <xdr:spPr>
        <a:xfrm flipV="1">
          <a:off x="2019300" y="72066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156845</xdr:rowOff>
    </xdr:from>
    <xdr:to>
      <xdr:col>6</xdr:col>
      <xdr:colOff>38100</xdr:colOff>
      <xdr:row>42</xdr:row>
      <xdr:rowOff>86995</xdr:rowOff>
    </xdr:to>
    <xdr:sp macro="" textlink="">
      <xdr:nvSpPr>
        <xdr:cNvPr id="81" name="楕円 80"/>
        <xdr:cNvSpPr/>
      </xdr:nvSpPr>
      <xdr:spPr>
        <a:xfrm>
          <a:off x="1079500" y="718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9525</xdr:rowOff>
    </xdr:from>
    <xdr:to>
      <xdr:col>10</xdr:col>
      <xdr:colOff>114300</xdr:colOff>
      <xdr:row>42</xdr:row>
      <xdr:rowOff>36195</xdr:rowOff>
    </xdr:to>
    <xdr:cxnSp macro="">
      <xdr:nvCxnSpPr>
        <xdr:cNvPr id="82" name="直線コネクタ 81"/>
        <xdr:cNvCxnSpPr/>
      </xdr:nvCxnSpPr>
      <xdr:spPr>
        <a:xfrm flipV="1">
          <a:off x="1130300" y="72104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3" name="n_1aveValue【道路】&#10;有形固定資産減価償却率"/>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4" name="n_2aveValue【道路】&#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85" name="n_3aveValue【道路】&#10;有形固定資産減価償却率"/>
        <xdr:cNvSpPr txBox="1"/>
      </xdr:nvSpPr>
      <xdr:spPr>
        <a:xfrm>
          <a:off x="1816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6" name="n_4aveValue【道路】&#10;有形固定資産減価償却率"/>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43832</xdr:rowOff>
    </xdr:from>
    <xdr:ext cx="405111" cy="259045"/>
    <xdr:sp macro="" textlink="">
      <xdr:nvSpPr>
        <xdr:cNvPr id="87" name="n_1mainValue【道路】&#10;有形固定資産減価償却率"/>
        <xdr:cNvSpPr txBox="1"/>
      </xdr:nvSpPr>
      <xdr:spPr>
        <a:xfrm>
          <a:off x="3582044"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47642</xdr:rowOff>
    </xdr:from>
    <xdr:ext cx="405111" cy="259045"/>
    <xdr:sp macro="" textlink="">
      <xdr:nvSpPr>
        <xdr:cNvPr id="88" name="n_2mainValue【道路】&#10;有形固定資産減価償却率"/>
        <xdr:cNvSpPr txBox="1"/>
      </xdr:nvSpPr>
      <xdr:spPr>
        <a:xfrm>
          <a:off x="2705744" y="724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51452</xdr:rowOff>
    </xdr:from>
    <xdr:ext cx="405111" cy="259045"/>
    <xdr:sp macro="" textlink="">
      <xdr:nvSpPr>
        <xdr:cNvPr id="89" name="n_3mainValue【道路】&#10;有形固定資産減価償却率"/>
        <xdr:cNvSpPr txBox="1"/>
      </xdr:nvSpPr>
      <xdr:spPr>
        <a:xfrm>
          <a:off x="1816744" y="725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78122</xdr:rowOff>
    </xdr:from>
    <xdr:ext cx="405111" cy="259045"/>
    <xdr:sp macro="" textlink="">
      <xdr:nvSpPr>
        <xdr:cNvPr id="90" name="n_4mainValue【道路】&#10;有形固定資産減価償却率"/>
        <xdr:cNvSpPr txBox="1"/>
      </xdr:nvSpPr>
      <xdr:spPr>
        <a:xfrm>
          <a:off x="927744"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99620</xdr:rowOff>
    </xdr:from>
    <xdr:ext cx="534377" cy="259045"/>
    <xdr:sp macro="" textlink="">
      <xdr:nvSpPr>
        <xdr:cNvPr id="117" name="【道路】&#10;一人当たり延長平均値テキスト"/>
        <xdr:cNvSpPr txBox="1"/>
      </xdr:nvSpPr>
      <xdr:spPr>
        <a:xfrm>
          <a:off x="10515600" y="6786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66712</xdr:rowOff>
    </xdr:from>
    <xdr:to>
      <xdr:col>55</xdr:col>
      <xdr:colOff>50800</xdr:colOff>
      <xdr:row>38</xdr:row>
      <xdr:rowOff>168312</xdr:rowOff>
    </xdr:to>
    <xdr:sp macro="" textlink="">
      <xdr:nvSpPr>
        <xdr:cNvPr id="128" name="楕円 127"/>
        <xdr:cNvSpPr/>
      </xdr:nvSpPr>
      <xdr:spPr>
        <a:xfrm>
          <a:off x="10426700" y="658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89590</xdr:rowOff>
    </xdr:from>
    <xdr:ext cx="534377" cy="259045"/>
    <xdr:sp macro="" textlink="">
      <xdr:nvSpPr>
        <xdr:cNvPr id="129" name="【道路】&#10;一人当たり延長該当値テキスト"/>
        <xdr:cNvSpPr txBox="1"/>
      </xdr:nvSpPr>
      <xdr:spPr>
        <a:xfrm>
          <a:off x="10515600" y="643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77191</xdr:rowOff>
    </xdr:from>
    <xdr:to>
      <xdr:col>50</xdr:col>
      <xdr:colOff>165100</xdr:colOff>
      <xdr:row>39</xdr:row>
      <xdr:rowOff>7341</xdr:rowOff>
    </xdr:to>
    <xdr:sp macro="" textlink="">
      <xdr:nvSpPr>
        <xdr:cNvPr id="130" name="楕円 129"/>
        <xdr:cNvSpPr/>
      </xdr:nvSpPr>
      <xdr:spPr>
        <a:xfrm>
          <a:off x="9588500" y="659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117512</xdr:rowOff>
    </xdr:from>
    <xdr:to>
      <xdr:col>55</xdr:col>
      <xdr:colOff>0</xdr:colOff>
      <xdr:row>38</xdr:row>
      <xdr:rowOff>127991</xdr:rowOff>
    </xdr:to>
    <xdr:cxnSp macro="">
      <xdr:nvCxnSpPr>
        <xdr:cNvPr id="131" name="直線コネクタ 130"/>
        <xdr:cNvCxnSpPr/>
      </xdr:nvCxnSpPr>
      <xdr:spPr>
        <a:xfrm flipV="1">
          <a:off x="9639300" y="6632612"/>
          <a:ext cx="838200" cy="1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85806</xdr:rowOff>
    </xdr:from>
    <xdr:to>
      <xdr:col>46</xdr:col>
      <xdr:colOff>38100</xdr:colOff>
      <xdr:row>39</xdr:row>
      <xdr:rowOff>15956</xdr:rowOff>
    </xdr:to>
    <xdr:sp macro="" textlink="">
      <xdr:nvSpPr>
        <xdr:cNvPr id="132" name="楕円 131"/>
        <xdr:cNvSpPr/>
      </xdr:nvSpPr>
      <xdr:spPr>
        <a:xfrm>
          <a:off x="8699500" y="660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127991</xdr:rowOff>
    </xdr:from>
    <xdr:to>
      <xdr:col>50</xdr:col>
      <xdr:colOff>114300</xdr:colOff>
      <xdr:row>38</xdr:row>
      <xdr:rowOff>136606</xdr:rowOff>
    </xdr:to>
    <xdr:cxnSp macro="">
      <xdr:nvCxnSpPr>
        <xdr:cNvPr id="133" name="直線コネクタ 132"/>
        <xdr:cNvCxnSpPr/>
      </xdr:nvCxnSpPr>
      <xdr:spPr>
        <a:xfrm flipV="1">
          <a:off x="8750300" y="6643091"/>
          <a:ext cx="889000" cy="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91264</xdr:rowOff>
    </xdr:from>
    <xdr:to>
      <xdr:col>41</xdr:col>
      <xdr:colOff>101600</xdr:colOff>
      <xdr:row>39</xdr:row>
      <xdr:rowOff>21414</xdr:rowOff>
    </xdr:to>
    <xdr:sp macro="" textlink="">
      <xdr:nvSpPr>
        <xdr:cNvPr id="134" name="楕円 133"/>
        <xdr:cNvSpPr/>
      </xdr:nvSpPr>
      <xdr:spPr>
        <a:xfrm>
          <a:off x="7810500" y="660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136606</xdr:rowOff>
    </xdr:from>
    <xdr:to>
      <xdr:col>45</xdr:col>
      <xdr:colOff>177800</xdr:colOff>
      <xdr:row>38</xdr:row>
      <xdr:rowOff>142064</xdr:rowOff>
    </xdr:to>
    <xdr:cxnSp macro="">
      <xdr:nvCxnSpPr>
        <xdr:cNvPr id="135" name="直線コネクタ 134"/>
        <xdr:cNvCxnSpPr/>
      </xdr:nvCxnSpPr>
      <xdr:spPr>
        <a:xfrm flipV="1">
          <a:off x="7861300" y="6651706"/>
          <a:ext cx="889000" cy="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124548</xdr:rowOff>
    </xdr:from>
    <xdr:to>
      <xdr:col>36</xdr:col>
      <xdr:colOff>165100</xdr:colOff>
      <xdr:row>37</xdr:row>
      <xdr:rowOff>54698</xdr:rowOff>
    </xdr:to>
    <xdr:sp macro="" textlink="">
      <xdr:nvSpPr>
        <xdr:cNvPr id="136" name="楕円 135"/>
        <xdr:cNvSpPr/>
      </xdr:nvSpPr>
      <xdr:spPr>
        <a:xfrm>
          <a:off x="6921500" y="62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3898</xdr:rowOff>
    </xdr:from>
    <xdr:to>
      <xdr:col>41</xdr:col>
      <xdr:colOff>50800</xdr:colOff>
      <xdr:row>38</xdr:row>
      <xdr:rowOff>142064</xdr:rowOff>
    </xdr:to>
    <xdr:cxnSp macro="">
      <xdr:nvCxnSpPr>
        <xdr:cNvPr id="137" name="直線コネクタ 136"/>
        <xdr:cNvCxnSpPr/>
      </xdr:nvCxnSpPr>
      <xdr:spPr>
        <a:xfrm>
          <a:off x="6972300" y="6347548"/>
          <a:ext cx="889000" cy="30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32777</xdr:rowOff>
    </xdr:from>
    <xdr:ext cx="534377" cy="259045"/>
    <xdr:sp macro="" textlink="">
      <xdr:nvSpPr>
        <xdr:cNvPr id="138" name="n_1aveValue【道路】&#10;一人当たり延長"/>
        <xdr:cNvSpPr txBox="1"/>
      </xdr:nvSpPr>
      <xdr:spPr>
        <a:xfrm>
          <a:off x="9359411" y="68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30793</xdr:rowOff>
    </xdr:from>
    <xdr:ext cx="534377" cy="259045"/>
    <xdr:sp macro="" textlink="">
      <xdr:nvSpPr>
        <xdr:cNvPr id="139" name="n_2aveValue【道路】&#10;一人当たり延長"/>
        <xdr:cNvSpPr txBox="1"/>
      </xdr:nvSpPr>
      <xdr:spPr>
        <a:xfrm>
          <a:off x="84831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46895</xdr:rowOff>
    </xdr:from>
    <xdr:ext cx="534377" cy="259045"/>
    <xdr:sp macro="" textlink="">
      <xdr:nvSpPr>
        <xdr:cNvPr id="140" name="n_3aveValue【道路】&#10;一人当たり延長"/>
        <xdr:cNvSpPr txBox="1"/>
      </xdr:nvSpPr>
      <xdr:spPr>
        <a:xfrm>
          <a:off x="7594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13913</xdr:rowOff>
    </xdr:from>
    <xdr:ext cx="534377" cy="259045"/>
    <xdr:sp macro="" textlink="">
      <xdr:nvSpPr>
        <xdr:cNvPr id="141" name="n_4aveValue【道路】&#10;一人当たり延長"/>
        <xdr:cNvSpPr txBox="1"/>
      </xdr:nvSpPr>
      <xdr:spPr>
        <a:xfrm>
          <a:off x="6705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23869</xdr:rowOff>
    </xdr:from>
    <xdr:ext cx="534377" cy="259045"/>
    <xdr:sp macro="" textlink="">
      <xdr:nvSpPr>
        <xdr:cNvPr id="142" name="n_1mainValue【道路】&#10;一人当たり延長"/>
        <xdr:cNvSpPr txBox="1"/>
      </xdr:nvSpPr>
      <xdr:spPr>
        <a:xfrm>
          <a:off x="9359411" y="63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32482</xdr:rowOff>
    </xdr:from>
    <xdr:ext cx="534377" cy="259045"/>
    <xdr:sp macro="" textlink="">
      <xdr:nvSpPr>
        <xdr:cNvPr id="143" name="n_2mainValue【道路】&#10;一人当たり延長"/>
        <xdr:cNvSpPr txBox="1"/>
      </xdr:nvSpPr>
      <xdr:spPr>
        <a:xfrm>
          <a:off x="8483111" y="637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37941</xdr:rowOff>
    </xdr:from>
    <xdr:ext cx="534377" cy="259045"/>
    <xdr:sp macro="" textlink="">
      <xdr:nvSpPr>
        <xdr:cNvPr id="144" name="n_3mainValue【道路】&#10;一人当たり延長"/>
        <xdr:cNvSpPr txBox="1"/>
      </xdr:nvSpPr>
      <xdr:spPr>
        <a:xfrm>
          <a:off x="7594111" y="638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71225</xdr:rowOff>
    </xdr:from>
    <xdr:ext cx="534377" cy="259045"/>
    <xdr:sp macro="" textlink="">
      <xdr:nvSpPr>
        <xdr:cNvPr id="145" name="n_4mainValue【道路】&#10;一人当たり延長"/>
        <xdr:cNvSpPr txBox="1"/>
      </xdr:nvSpPr>
      <xdr:spPr>
        <a:xfrm>
          <a:off x="6705111" y="607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176" name="【橋りょう・トンネル】&#10;有形固定資産減価償却率平均値テキスト"/>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141877</xdr:rowOff>
    </xdr:from>
    <xdr:to>
      <xdr:col>24</xdr:col>
      <xdr:colOff>114300</xdr:colOff>
      <xdr:row>61</xdr:row>
      <xdr:rowOff>72027</xdr:rowOff>
    </xdr:to>
    <xdr:sp macro="" textlink="">
      <xdr:nvSpPr>
        <xdr:cNvPr id="187" name="楕円 186"/>
        <xdr:cNvSpPr/>
      </xdr:nvSpPr>
      <xdr:spPr>
        <a:xfrm>
          <a:off x="45847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164754</xdr:rowOff>
    </xdr:from>
    <xdr:ext cx="405111" cy="259045"/>
    <xdr:sp macro="" textlink="">
      <xdr:nvSpPr>
        <xdr:cNvPr id="188" name="【橋りょう・トンネル】&#10;有形固定資産減価償却率該当値テキスト"/>
        <xdr:cNvSpPr txBox="1"/>
      </xdr:nvSpPr>
      <xdr:spPr>
        <a:xfrm>
          <a:off x="4673600" y="10280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115751</xdr:rowOff>
    </xdr:from>
    <xdr:to>
      <xdr:col>20</xdr:col>
      <xdr:colOff>38100</xdr:colOff>
      <xdr:row>61</xdr:row>
      <xdr:rowOff>45901</xdr:rowOff>
    </xdr:to>
    <xdr:sp macro="" textlink="">
      <xdr:nvSpPr>
        <xdr:cNvPr id="189" name="楕円 188"/>
        <xdr:cNvSpPr/>
      </xdr:nvSpPr>
      <xdr:spPr>
        <a:xfrm>
          <a:off x="3746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166551</xdr:rowOff>
    </xdr:from>
    <xdr:to>
      <xdr:col>24</xdr:col>
      <xdr:colOff>63500</xdr:colOff>
      <xdr:row>61</xdr:row>
      <xdr:rowOff>21227</xdr:rowOff>
    </xdr:to>
    <xdr:cxnSp macro="">
      <xdr:nvCxnSpPr>
        <xdr:cNvPr id="190" name="直線コネクタ 189"/>
        <xdr:cNvCxnSpPr/>
      </xdr:nvCxnSpPr>
      <xdr:spPr>
        <a:xfrm>
          <a:off x="3797300" y="1045355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87993</xdr:rowOff>
    </xdr:from>
    <xdr:to>
      <xdr:col>15</xdr:col>
      <xdr:colOff>101600</xdr:colOff>
      <xdr:row>61</xdr:row>
      <xdr:rowOff>18143</xdr:rowOff>
    </xdr:to>
    <xdr:sp macro="" textlink="">
      <xdr:nvSpPr>
        <xdr:cNvPr id="191" name="楕円 190"/>
        <xdr:cNvSpPr/>
      </xdr:nvSpPr>
      <xdr:spPr>
        <a:xfrm>
          <a:off x="2857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138793</xdr:rowOff>
    </xdr:from>
    <xdr:to>
      <xdr:col>19</xdr:col>
      <xdr:colOff>177800</xdr:colOff>
      <xdr:row>60</xdr:row>
      <xdr:rowOff>166551</xdr:rowOff>
    </xdr:to>
    <xdr:cxnSp macro="">
      <xdr:nvCxnSpPr>
        <xdr:cNvPr id="192" name="直線コネクタ 191"/>
        <xdr:cNvCxnSpPr/>
      </xdr:nvCxnSpPr>
      <xdr:spPr>
        <a:xfrm>
          <a:off x="2908300" y="104257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76563</xdr:rowOff>
    </xdr:from>
    <xdr:to>
      <xdr:col>10</xdr:col>
      <xdr:colOff>165100</xdr:colOff>
      <xdr:row>61</xdr:row>
      <xdr:rowOff>6713</xdr:rowOff>
    </xdr:to>
    <xdr:sp macro="" textlink="">
      <xdr:nvSpPr>
        <xdr:cNvPr id="193" name="楕円 192"/>
        <xdr:cNvSpPr/>
      </xdr:nvSpPr>
      <xdr:spPr>
        <a:xfrm>
          <a:off x="1968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127363</xdr:rowOff>
    </xdr:from>
    <xdr:to>
      <xdr:col>15</xdr:col>
      <xdr:colOff>50800</xdr:colOff>
      <xdr:row>60</xdr:row>
      <xdr:rowOff>138793</xdr:rowOff>
    </xdr:to>
    <xdr:cxnSp macro="">
      <xdr:nvCxnSpPr>
        <xdr:cNvPr id="194" name="直線コネクタ 193"/>
        <xdr:cNvCxnSpPr/>
      </xdr:nvCxnSpPr>
      <xdr:spPr>
        <a:xfrm>
          <a:off x="2019300" y="1041436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63500</xdr:rowOff>
    </xdr:from>
    <xdr:to>
      <xdr:col>6</xdr:col>
      <xdr:colOff>38100</xdr:colOff>
      <xdr:row>60</xdr:row>
      <xdr:rowOff>165100</xdr:rowOff>
    </xdr:to>
    <xdr:sp macro="" textlink="">
      <xdr:nvSpPr>
        <xdr:cNvPr id="195" name="楕円 194"/>
        <xdr:cNvSpPr/>
      </xdr:nvSpPr>
      <xdr:spPr>
        <a:xfrm>
          <a:off x="1079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114300</xdr:rowOff>
    </xdr:from>
    <xdr:to>
      <xdr:col>10</xdr:col>
      <xdr:colOff>114300</xdr:colOff>
      <xdr:row>60</xdr:row>
      <xdr:rowOff>127363</xdr:rowOff>
    </xdr:to>
    <xdr:cxnSp macro="">
      <xdr:nvCxnSpPr>
        <xdr:cNvPr id="196" name="直線コネクタ 195"/>
        <xdr:cNvCxnSpPr/>
      </xdr:nvCxnSpPr>
      <xdr:spPr>
        <a:xfrm>
          <a:off x="1130300" y="104013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131734</xdr:rowOff>
    </xdr:from>
    <xdr:ext cx="405111" cy="259045"/>
    <xdr:sp macro="" textlink="">
      <xdr:nvSpPr>
        <xdr:cNvPr id="197" name="n_1aveValue【橋りょう・トンネル】&#10;有形固定資産減価償却率"/>
        <xdr:cNvSpPr txBox="1"/>
      </xdr:nvSpPr>
      <xdr:spPr>
        <a:xfrm>
          <a:off x="3582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128468</xdr:rowOff>
    </xdr:from>
    <xdr:ext cx="405111" cy="259045"/>
    <xdr:sp macro="" textlink="">
      <xdr:nvSpPr>
        <xdr:cNvPr id="198" name="n_2aveValue【橋りょう・トンネル】&#10;有形固定資産減価償却率"/>
        <xdr:cNvSpPr txBox="1"/>
      </xdr:nvSpPr>
      <xdr:spPr>
        <a:xfrm>
          <a:off x="2705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92546</xdr:rowOff>
    </xdr:from>
    <xdr:ext cx="405111" cy="259045"/>
    <xdr:sp macro="" textlink="">
      <xdr:nvSpPr>
        <xdr:cNvPr id="199" name="n_3aveValue【橋りょう・トンネル】&#10;有形固定資産減価償却率"/>
        <xdr:cNvSpPr txBox="1"/>
      </xdr:nvSpPr>
      <xdr:spPr>
        <a:xfrm>
          <a:off x="1816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51724</xdr:rowOff>
    </xdr:from>
    <xdr:ext cx="405111" cy="259045"/>
    <xdr:sp macro="" textlink="">
      <xdr:nvSpPr>
        <xdr:cNvPr id="200" name="n_4aveValue【橋りょう・トンネル】&#10;有形固定資産減価償却率"/>
        <xdr:cNvSpPr txBox="1"/>
      </xdr:nvSpPr>
      <xdr:spPr>
        <a:xfrm>
          <a:off x="927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62428</xdr:rowOff>
    </xdr:from>
    <xdr:ext cx="405111" cy="259045"/>
    <xdr:sp macro="" textlink="">
      <xdr:nvSpPr>
        <xdr:cNvPr id="201" name="n_1mainValue【橋りょう・トンネル】&#10;有形固定資産減価償却率"/>
        <xdr:cNvSpPr txBox="1"/>
      </xdr:nvSpPr>
      <xdr:spPr>
        <a:xfrm>
          <a:off x="3582044" y="1017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34670</xdr:rowOff>
    </xdr:from>
    <xdr:ext cx="405111" cy="259045"/>
    <xdr:sp macro="" textlink="">
      <xdr:nvSpPr>
        <xdr:cNvPr id="202" name="n_2mainValue【橋りょう・トンネル】&#10;有形固定資産減価償却率"/>
        <xdr:cNvSpPr txBox="1"/>
      </xdr:nvSpPr>
      <xdr:spPr>
        <a:xfrm>
          <a:off x="2705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23240</xdr:rowOff>
    </xdr:from>
    <xdr:ext cx="405111" cy="259045"/>
    <xdr:sp macro="" textlink="">
      <xdr:nvSpPr>
        <xdr:cNvPr id="203" name="n_3mainValue【橋りょう・トンネル】&#10;有形固定資産減価償却率"/>
        <xdr:cNvSpPr txBox="1"/>
      </xdr:nvSpPr>
      <xdr:spPr>
        <a:xfrm>
          <a:off x="1816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10177</xdr:rowOff>
    </xdr:from>
    <xdr:ext cx="405111" cy="259045"/>
    <xdr:sp macro="" textlink="">
      <xdr:nvSpPr>
        <xdr:cNvPr id="204" name="n_4mainValue【橋りょう・トンネル】&#10;有形固定資産減価償却率"/>
        <xdr:cNvSpPr txBox="1"/>
      </xdr:nvSpPr>
      <xdr:spPr>
        <a:xfrm>
          <a:off x="927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35033</xdr:rowOff>
    </xdr:from>
    <xdr:ext cx="599010" cy="259045"/>
    <xdr:sp macro="" textlink="">
      <xdr:nvSpPr>
        <xdr:cNvPr id="233" name="【橋りょう・トンネル】&#10;一人当たり有形固定資産（償却資産）額平均値テキスト"/>
        <xdr:cNvSpPr txBox="1"/>
      </xdr:nvSpPr>
      <xdr:spPr>
        <a:xfrm>
          <a:off x="10515600" y="10664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125952</xdr:rowOff>
    </xdr:from>
    <xdr:to>
      <xdr:col>55</xdr:col>
      <xdr:colOff>50800</xdr:colOff>
      <xdr:row>64</xdr:row>
      <xdr:rowOff>56102</xdr:rowOff>
    </xdr:to>
    <xdr:sp macro="" textlink="">
      <xdr:nvSpPr>
        <xdr:cNvPr id="244" name="楕円 243"/>
        <xdr:cNvSpPr/>
      </xdr:nvSpPr>
      <xdr:spPr>
        <a:xfrm>
          <a:off x="10426700" y="1092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40879</xdr:rowOff>
    </xdr:from>
    <xdr:ext cx="599010" cy="259045"/>
    <xdr:sp macro="" textlink="">
      <xdr:nvSpPr>
        <xdr:cNvPr id="245" name="【橋りょう・トンネル】&#10;一人当たり有形固定資産（償却資産）額該当値テキスト"/>
        <xdr:cNvSpPr txBox="1"/>
      </xdr:nvSpPr>
      <xdr:spPr>
        <a:xfrm>
          <a:off x="10515600" y="1084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127022</xdr:rowOff>
    </xdr:from>
    <xdr:to>
      <xdr:col>50</xdr:col>
      <xdr:colOff>165100</xdr:colOff>
      <xdr:row>64</xdr:row>
      <xdr:rowOff>57172</xdr:rowOff>
    </xdr:to>
    <xdr:sp macro="" textlink="">
      <xdr:nvSpPr>
        <xdr:cNvPr id="246" name="楕円 245"/>
        <xdr:cNvSpPr/>
      </xdr:nvSpPr>
      <xdr:spPr>
        <a:xfrm>
          <a:off x="9588500" y="1092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5302</xdr:rowOff>
    </xdr:from>
    <xdr:to>
      <xdr:col>55</xdr:col>
      <xdr:colOff>0</xdr:colOff>
      <xdr:row>64</xdr:row>
      <xdr:rowOff>6372</xdr:rowOff>
    </xdr:to>
    <xdr:cxnSp macro="">
      <xdr:nvCxnSpPr>
        <xdr:cNvPr id="247" name="直線コネクタ 246"/>
        <xdr:cNvCxnSpPr/>
      </xdr:nvCxnSpPr>
      <xdr:spPr>
        <a:xfrm flipV="1">
          <a:off x="9639300" y="10978102"/>
          <a:ext cx="8382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127863</xdr:rowOff>
    </xdr:from>
    <xdr:to>
      <xdr:col>46</xdr:col>
      <xdr:colOff>38100</xdr:colOff>
      <xdr:row>64</xdr:row>
      <xdr:rowOff>58013</xdr:rowOff>
    </xdr:to>
    <xdr:sp macro="" textlink="">
      <xdr:nvSpPr>
        <xdr:cNvPr id="248" name="楕円 247"/>
        <xdr:cNvSpPr/>
      </xdr:nvSpPr>
      <xdr:spPr>
        <a:xfrm>
          <a:off x="8699500" y="109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6372</xdr:rowOff>
    </xdr:from>
    <xdr:to>
      <xdr:col>50</xdr:col>
      <xdr:colOff>114300</xdr:colOff>
      <xdr:row>64</xdr:row>
      <xdr:rowOff>7213</xdr:rowOff>
    </xdr:to>
    <xdr:cxnSp macro="">
      <xdr:nvCxnSpPr>
        <xdr:cNvPr id="249" name="直線コネクタ 248"/>
        <xdr:cNvCxnSpPr/>
      </xdr:nvCxnSpPr>
      <xdr:spPr>
        <a:xfrm flipV="1">
          <a:off x="8750300" y="10979172"/>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128304</xdr:rowOff>
    </xdr:from>
    <xdr:to>
      <xdr:col>41</xdr:col>
      <xdr:colOff>101600</xdr:colOff>
      <xdr:row>64</xdr:row>
      <xdr:rowOff>58454</xdr:rowOff>
    </xdr:to>
    <xdr:sp macro="" textlink="">
      <xdr:nvSpPr>
        <xdr:cNvPr id="250" name="楕円 249"/>
        <xdr:cNvSpPr/>
      </xdr:nvSpPr>
      <xdr:spPr>
        <a:xfrm>
          <a:off x="7810500" y="109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7213</xdr:rowOff>
    </xdr:from>
    <xdr:to>
      <xdr:col>45</xdr:col>
      <xdr:colOff>177800</xdr:colOff>
      <xdr:row>64</xdr:row>
      <xdr:rowOff>7654</xdr:rowOff>
    </xdr:to>
    <xdr:cxnSp macro="">
      <xdr:nvCxnSpPr>
        <xdr:cNvPr id="251" name="直線コネクタ 250"/>
        <xdr:cNvCxnSpPr/>
      </xdr:nvCxnSpPr>
      <xdr:spPr>
        <a:xfrm flipV="1">
          <a:off x="7861300" y="10980013"/>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129274</xdr:rowOff>
    </xdr:from>
    <xdr:to>
      <xdr:col>36</xdr:col>
      <xdr:colOff>165100</xdr:colOff>
      <xdr:row>64</xdr:row>
      <xdr:rowOff>59424</xdr:rowOff>
    </xdr:to>
    <xdr:sp macro="" textlink="">
      <xdr:nvSpPr>
        <xdr:cNvPr id="252" name="楕円 251"/>
        <xdr:cNvSpPr/>
      </xdr:nvSpPr>
      <xdr:spPr>
        <a:xfrm>
          <a:off x="6921500" y="1093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7654</xdr:rowOff>
    </xdr:from>
    <xdr:to>
      <xdr:col>41</xdr:col>
      <xdr:colOff>50800</xdr:colOff>
      <xdr:row>64</xdr:row>
      <xdr:rowOff>8624</xdr:rowOff>
    </xdr:to>
    <xdr:cxnSp macro="">
      <xdr:nvCxnSpPr>
        <xdr:cNvPr id="253" name="直線コネクタ 252"/>
        <xdr:cNvCxnSpPr/>
      </xdr:nvCxnSpPr>
      <xdr:spPr>
        <a:xfrm flipV="1">
          <a:off x="6972300" y="10980454"/>
          <a:ext cx="889000" cy="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149379</xdr:rowOff>
    </xdr:from>
    <xdr:ext cx="599010" cy="259045"/>
    <xdr:sp macro="" textlink="">
      <xdr:nvSpPr>
        <xdr:cNvPr id="254" name="n_1aveValue【橋りょう・トンネル】&#10;一人当たり有形固定資産（償却資産）額"/>
        <xdr:cNvSpPr txBox="1"/>
      </xdr:nvSpPr>
      <xdr:spPr>
        <a:xfrm>
          <a:off x="93270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138878</xdr:rowOff>
    </xdr:from>
    <xdr:ext cx="599010" cy="259045"/>
    <xdr:sp macro="" textlink="">
      <xdr:nvSpPr>
        <xdr:cNvPr id="255" name="n_2aveValue【橋りょう・トンネル】&#10;一人当たり有形固定資産（償却資産）額"/>
        <xdr:cNvSpPr txBox="1"/>
      </xdr:nvSpPr>
      <xdr:spPr>
        <a:xfrm>
          <a:off x="8450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56" name="n_3aveValue【橋りょう・トンネル】&#10;一人当たり有形固定資産（償却資産）額"/>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57" name="n_4aveValue【橋りょう・トンネル】&#10;一人当たり有形固定資産（償却資産）額"/>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48299</xdr:rowOff>
    </xdr:from>
    <xdr:ext cx="599010" cy="259045"/>
    <xdr:sp macro="" textlink="">
      <xdr:nvSpPr>
        <xdr:cNvPr id="258" name="n_1mainValue【橋りょう・トンネル】&#10;一人当たり有形固定資産（償却資産）額"/>
        <xdr:cNvSpPr txBox="1"/>
      </xdr:nvSpPr>
      <xdr:spPr>
        <a:xfrm>
          <a:off x="9327095" y="1102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49140</xdr:rowOff>
    </xdr:from>
    <xdr:ext cx="599010" cy="259045"/>
    <xdr:sp macro="" textlink="">
      <xdr:nvSpPr>
        <xdr:cNvPr id="259" name="n_2mainValue【橋りょう・トンネル】&#10;一人当たり有形固定資産（償却資産）額"/>
        <xdr:cNvSpPr txBox="1"/>
      </xdr:nvSpPr>
      <xdr:spPr>
        <a:xfrm>
          <a:off x="8450795" y="11021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49581</xdr:rowOff>
    </xdr:from>
    <xdr:ext cx="599010" cy="259045"/>
    <xdr:sp macro="" textlink="">
      <xdr:nvSpPr>
        <xdr:cNvPr id="260" name="n_3mainValue【橋りょう・トンネル】&#10;一人当たり有形固定資産（償却資産）額"/>
        <xdr:cNvSpPr txBox="1"/>
      </xdr:nvSpPr>
      <xdr:spPr>
        <a:xfrm>
          <a:off x="7561795" y="1102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50551</xdr:rowOff>
    </xdr:from>
    <xdr:ext cx="599010" cy="259045"/>
    <xdr:sp macro="" textlink="">
      <xdr:nvSpPr>
        <xdr:cNvPr id="261" name="n_4mainValue【橋りょう・トンネル】&#10;一人当たり有形固定資産（償却資産）額"/>
        <xdr:cNvSpPr txBox="1"/>
      </xdr:nvSpPr>
      <xdr:spPr>
        <a:xfrm>
          <a:off x="6672795" y="1102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2" name="【公営住宅】&#10;有形固定資産減価償却率平均値テキスト"/>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96" name="フローチャート: 判断 295"/>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97" name="フローチャート: 判断 296"/>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134257</xdr:rowOff>
    </xdr:from>
    <xdr:to>
      <xdr:col>24</xdr:col>
      <xdr:colOff>114300</xdr:colOff>
      <xdr:row>85</xdr:row>
      <xdr:rowOff>64407</xdr:rowOff>
    </xdr:to>
    <xdr:sp macro="" textlink="">
      <xdr:nvSpPr>
        <xdr:cNvPr id="303" name="楕円 302"/>
        <xdr:cNvSpPr/>
      </xdr:nvSpPr>
      <xdr:spPr>
        <a:xfrm>
          <a:off x="45847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112684</xdr:rowOff>
    </xdr:from>
    <xdr:ext cx="405111" cy="259045"/>
    <xdr:sp macro="" textlink="">
      <xdr:nvSpPr>
        <xdr:cNvPr id="304" name="【公営住宅】&#10;有形固定資産減価償却率該当値テキスト"/>
        <xdr:cNvSpPr txBox="1"/>
      </xdr:nvSpPr>
      <xdr:spPr>
        <a:xfrm>
          <a:off x="4673600"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121194</xdr:rowOff>
    </xdr:from>
    <xdr:to>
      <xdr:col>20</xdr:col>
      <xdr:colOff>38100</xdr:colOff>
      <xdr:row>85</xdr:row>
      <xdr:rowOff>51344</xdr:rowOff>
    </xdr:to>
    <xdr:sp macro="" textlink="">
      <xdr:nvSpPr>
        <xdr:cNvPr id="305" name="楕円 304"/>
        <xdr:cNvSpPr/>
      </xdr:nvSpPr>
      <xdr:spPr>
        <a:xfrm>
          <a:off x="3746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544</xdr:rowOff>
    </xdr:from>
    <xdr:to>
      <xdr:col>24</xdr:col>
      <xdr:colOff>63500</xdr:colOff>
      <xdr:row>85</xdr:row>
      <xdr:rowOff>13607</xdr:rowOff>
    </xdr:to>
    <xdr:cxnSp macro="">
      <xdr:nvCxnSpPr>
        <xdr:cNvPr id="306" name="直線コネクタ 305"/>
        <xdr:cNvCxnSpPr/>
      </xdr:nvCxnSpPr>
      <xdr:spPr>
        <a:xfrm>
          <a:off x="3797300" y="1457379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129358</xdr:rowOff>
    </xdr:from>
    <xdr:to>
      <xdr:col>15</xdr:col>
      <xdr:colOff>101600</xdr:colOff>
      <xdr:row>85</xdr:row>
      <xdr:rowOff>59508</xdr:rowOff>
    </xdr:to>
    <xdr:sp macro="" textlink="">
      <xdr:nvSpPr>
        <xdr:cNvPr id="307" name="楕円 306"/>
        <xdr:cNvSpPr/>
      </xdr:nvSpPr>
      <xdr:spPr>
        <a:xfrm>
          <a:off x="2857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544</xdr:rowOff>
    </xdr:from>
    <xdr:to>
      <xdr:col>19</xdr:col>
      <xdr:colOff>177800</xdr:colOff>
      <xdr:row>85</xdr:row>
      <xdr:rowOff>8708</xdr:rowOff>
    </xdr:to>
    <xdr:cxnSp macro="">
      <xdr:nvCxnSpPr>
        <xdr:cNvPr id="308" name="直線コネクタ 307"/>
        <xdr:cNvCxnSpPr/>
      </xdr:nvCxnSpPr>
      <xdr:spPr>
        <a:xfrm flipV="1">
          <a:off x="2908300" y="1457379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19957</xdr:rowOff>
    </xdr:from>
    <xdr:to>
      <xdr:col>10</xdr:col>
      <xdr:colOff>165100</xdr:colOff>
      <xdr:row>85</xdr:row>
      <xdr:rowOff>121557</xdr:rowOff>
    </xdr:to>
    <xdr:sp macro="" textlink="">
      <xdr:nvSpPr>
        <xdr:cNvPr id="309" name="楕円 308"/>
        <xdr:cNvSpPr/>
      </xdr:nvSpPr>
      <xdr:spPr>
        <a:xfrm>
          <a:off x="1968500" y="1459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8708</xdr:rowOff>
    </xdr:from>
    <xdr:to>
      <xdr:col>15</xdr:col>
      <xdr:colOff>50800</xdr:colOff>
      <xdr:row>85</xdr:row>
      <xdr:rowOff>70757</xdr:rowOff>
    </xdr:to>
    <xdr:cxnSp macro="">
      <xdr:nvCxnSpPr>
        <xdr:cNvPr id="310" name="直線コネクタ 309"/>
        <xdr:cNvCxnSpPr/>
      </xdr:nvCxnSpPr>
      <xdr:spPr>
        <a:xfrm flipV="1">
          <a:off x="2019300" y="1458195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13426</xdr:rowOff>
    </xdr:from>
    <xdr:to>
      <xdr:col>6</xdr:col>
      <xdr:colOff>38100</xdr:colOff>
      <xdr:row>85</xdr:row>
      <xdr:rowOff>115026</xdr:rowOff>
    </xdr:to>
    <xdr:sp macro="" textlink="">
      <xdr:nvSpPr>
        <xdr:cNvPr id="311" name="楕円 310"/>
        <xdr:cNvSpPr/>
      </xdr:nvSpPr>
      <xdr:spPr>
        <a:xfrm>
          <a:off x="1079500" y="145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64226</xdr:rowOff>
    </xdr:from>
    <xdr:to>
      <xdr:col>10</xdr:col>
      <xdr:colOff>114300</xdr:colOff>
      <xdr:row>85</xdr:row>
      <xdr:rowOff>70757</xdr:rowOff>
    </xdr:to>
    <xdr:cxnSp macro="">
      <xdr:nvCxnSpPr>
        <xdr:cNvPr id="312" name="直線コネクタ 311"/>
        <xdr:cNvCxnSpPr/>
      </xdr:nvCxnSpPr>
      <xdr:spPr>
        <a:xfrm>
          <a:off x="1130300" y="1463747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313" name="n_1aveValue【公営住宅】&#10;有形固定資産減価償却率"/>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315" name="n_3aveValue【公営住宅】&#10;有形固定資産減価償却率"/>
        <xdr:cNvSpPr txBox="1"/>
      </xdr:nvSpPr>
      <xdr:spPr>
        <a:xfrm>
          <a:off x="1816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116857</xdr:rowOff>
    </xdr:from>
    <xdr:ext cx="405111" cy="259045"/>
    <xdr:sp macro="" textlink="">
      <xdr:nvSpPr>
        <xdr:cNvPr id="316" name="n_4aveValue【公営住宅】&#10;有形固定資産減価償却率"/>
        <xdr:cNvSpPr txBox="1"/>
      </xdr:nvSpPr>
      <xdr:spPr>
        <a:xfrm>
          <a:off x="927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42471</xdr:rowOff>
    </xdr:from>
    <xdr:ext cx="405111" cy="259045"/>
    <xdr:sp macro="" textlink="">
      <xdr:nvSpPr>
        <xdr:cNvPr id="317" name="n_1mainValue【公営住宅】&#10;有形固定資産減価償却率"/>
        <xdr:cNvSpPr txBox="1"/>
      </xdr:nvSpPr>
      <xdr:spPr>
        <a:xfrm>
          <a:off x="358204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50635</xdr:rowOff>
    </xdr:from>
    <xdr:ext cx="405111" cy="259045"/>
    <xdr:sp macro="" textlink="">
      <xdr:nvSpPr>
        <xdr:cNvPr id="318" name="n_2mainValue【公営住宅】&#10;有形固定資産減価償却率"/>
        <xdr:cNvSpPr txBox="1"/>
      </xdr:nvSpPr>
      <xdr:spPr>
        <a:xfrm>
          <a:off x="27057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112684</xdr:rowOff>
    </xdr:from>
    <xdr:ext cx="405111" cy="259045"/>
    <xdr:sp macro="" textlink="">
      <xdr:nvSpPr>
        <xdr:cNvPr id="319" name="n_3mainValue【公営住宅】&#10;有形固定資産減価償却率"/>
        <xdr:cNvSpPr txBox="1"/>
      </xdr:nvSpPr>
      <xdr:spPr>
        <a:xfrm>
          <a:off x="1816744" y="1468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106153</xdr:rowOff>
    </xdr:from>
    <xdr:ext cx="405111" cy="259045"/>
    <xdr:sp macro="" textlink="">
      <xdr:nvSpPr>
        <xdr:cNvPr id="320" name="n_4mainValue【公営住宅】&#10;有形固定資産減価償却率"/>
        <xdr:cNvSpPr txBox="1"/>
      </xdr:nvSpPr>
      <xdr:spPr>
        <a:xfrm>
          <a:off x="927744" y="1467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85</xdr:row>
      <xdr:rowOff>23630</xdr:rowOff>
    </xdr:from>
    <xdr:to>
      <xdr:col>54</xdr:col>
      <xdr:colOff>189865</xdr:colOff>
      <xdr:row>86</xdr:row>
      <xdr:rowOff>37734</xdr:rowOff>
    </xdr:to>
    <xdr:cxnSp macro="">
      <xdr:nvCxnSpPr>
        <xdr:cNvPr id="342" name="直線コネクタ 341"/>
        <xdr:cNvCxnSpPr/>
      </xdr:nvCxnSpPr>
      <xdr:spPr>
        <a:xfrm flipV="1">
          <a:off x="10476865" y="14596880"/>
          <a:ext cx="0" cy="185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52219</xdr:rowOff>
    </xdr:from>
    <xdr:ext cx="469744" cy="259045"/>
    <xdr:sp macro="" textlink="">
      <xdr:nvSpPr>
        <xdr:cNvPr id="343" name="【公営住宅】&#10;一人当たり面積最小値テキスト"/>
        <xdr:cNvSpPr txBox="1"/>
      </xdr:nvSpPr>
      <xdr:spPr>
        <a:xfrm>
          <a:off x="10515600" y="1479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37734</xdr:rowOff>
    </xdr:from>
    <xdr:to>
      <xdr:col>55</xdr:col>
      <xdr:colOff>88900</xdr:colOff>
      <xdr:row>86</xdr:row>
      <xdr:rowOff>37734</xdr:rowOff>
    </xdr:to>
    <xdr:cxnSp macro="">
      <xdr:nvCxnSpPr>
        <xdr:cNvPr id="344" name="直線コネクタ 343"/>
        <xdr:cNvCxnSpPr/>
      </xdr:nvCxnSpPr>
      <xdr:spPr>
        <a:xfrm>
          <a:off x="10388600" y="1478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141757</xdr:rowOff>
    </xdr:from>
    <xdr:ext cx="469744" cy="259045"/>
    <xdr:sp macro="" textlink="">
      <xdr:nvSpPr>
        <xdr:cNvPr id="345" name="【公営住宅】&#10;一人当たり面積最大値テキスト"/>
        <xdr:cNvSpPr txBox="1"/>
      </xdr:nvSpPr>
      <xdr:spPr>
        <a:xfrm>
          <a:off x="10515600" y="1437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23630</xdr:rowOff>
    </xdr:from>
    <xdr:to>
      <xdr:col>55</xdr:col>
      <xdr:colOff>88900</xdr:colOff>
      <xdr:row>85</xdr:row>
      <xdr:rowOff>23630</xdr:rowOff>
    </xdr:to>
    <xdr:cxnSp macro="">
      <xdr:nvCxnSpPr>
        <xdr:cNvPr id="346" name="直線コネクタ 345"/>
        <xdr:cNvCxnSpPr/>
      </xdr:nvCxnSpPr>
      <xdr:spPr>
        <a:xfrm>
          <a:off x="10388600" y="14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96669</xdr:rowOff>
    </xdr:from>
    <xdr:ext cx="469744" cy="259045"/>
    <xdr:sp macro="" textlink="">
      <xdr:nvSpPr>
        <xdr:cNvPr id="347" name="【公営住宅】&#10;一人当たり面積平均値テキスト"/>
        <xdr:cNvSpPr txBox="1"/>
      </xdr:nvSpPr>
      <xdr:spPr>
        <a:xfrm>
          <a:off x="10515600" y="1466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118242</xdr:rowOff>
    </xdr:from>
    <xdr:to>
      <xdr:col>55</xdr:col>
      <xdr:colOff>50800</xdr:colOff>
      <xdr:row>86</xdr:row>
      <xdr:rowOff>48392</xdr:rowOff>
    </xdr:to>
    <xdr:sp macro="" textlink="">
      <xdr:nvSpPr>
        <xdr:cNvPr id="348" name="フローチャート: 判断 347"/>
        <xdr:cNvSpPr/>
      </xdr:nvSpPr>
      <xdr:spPr>
        <a:xfrm>
          <a:off x="10426700" y="1469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116687</xdr:rowOff>
    </xdr:from>
    <xdr:to>
      <xdr:col>50</xdr:col>
      <xdr:colOff>165100</xdr:colOff>
      <xdr:row>86</xdr:row>
      <xdr:rowOff>46837</xdr:rowOff>
    </xdr:to>
    <xdr:sp macro="" textlink="">
      <xdr:nvSpPr>
        <xdr:cNvPr id="349" name="フローチャート: 判断 348"/>
        <xdr:cNvSpPr/>
      </xdr:nvSpPr>
      <xdr:spPr>
        <a:xfrm>
          <a:off x="9588500" y="1468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115041</xdr:rowOff>
    </xdr:from>
    <xdr:to>
      <xdr:col>46</xdr:col>
      <xdr:colOff>38100</xdr:colOff>
      <xdr:row>86</xdr:row>
      <xdr:rowOff>45191</xdr:rowOff>
    </xdr:to>
    <xdr:sp macro="" textlink="">
      <xdr:nvSpPr>
        <xdr:cNvPr id="350" name="フローチャート: 判断 349"/>
        <xdr:cNvSpPr/>
      </xdr:nvSpPr>
      <xdr:spPr>
        <a:xfrm>
          <a:off x="8699500" y="1468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118904</xdr:rowOff>
    </xdr:from>
    <xdr:to>
      <xdr:col>41</xdr:col>
      <xdr:colOff>101600</xdr:colOff>
      <xdr:row>86</xdr:row>
      <xdr:rowOff>49054</xdr:rowOff>
    </xdr:to>
    <xdr:sp macro="" textlink="">
      <xdr:nvSpPr>
        <xdr:cNvPr id="351" name="フローチャート: 判断 350"/>
        <xdr:cNvSpPr/>
      </xdr:nvSpPr>
      <xdr:spPr>
        <a:xfrm>
          <a:off x="7810500" y="1469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122380</xdr:rowOff>
    </xdr:from>
    <xdr:to>
      <xdr:col>36</xdr:col>
      <xdr:colOff>165100</xdr:colOff>
      <xdr:row>86</xdr:row>
      <xdr:rowOff>52530</xdr:rowOff>
    </xdr:to>
    <xdr:sp macro="" textlink="">
      <xdr:nvSpPr>
        <xdr:cNvPr id="352" name="フローチャート: 判断 351"/>
        <xdr:cNvSpPr/>
      </xdr:nvSpPr>
      <xdr:spPr>
        <a:xfrm>
          <a:off x="6921500" y="1469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36951</xdr:rowOff>
    </xdr:from>
    <xdr:to>
      <xdr:col>55</xdr:col>
      <xdr:colOff>50800</xdr:colOff>
      <xdr:row>85</xdr:row>
      <xdr:rowOff>138551</xdr:rowOff>
    </xdr:to>
    <xdr:sp macro="" textlink="">
      <xdr:nvSpPr>
        <xdr:cNvPr id="358" name="楕円 357"/>
        <xdr:cNvSpPr/>
      </xdr:nvSpPr>
      <xdr:spPr>
        <a:xfrm>
          <a:off x="10426700" y="1461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97306</xdr:rowOff>
    </xdr:from>
    <xdr:ext cx="469744" cy="259045"/>
    <xdr:sp macro="" textlink="">
      <xdr:nvSpPr>
        <xdr:cNvPr id="359" name="【公営住宅】&#10;一人当たり面積該当値テキスト"/>
        <xdr:cNvSpPr txBox="1"/>
      </xdr:nvSpPr>
      <xdr:spPr>
        <a:xfrm>
          <a:off x="10515600" y="1449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38804</xdr:rowOff>
    </xdr:from>
    <xdr:to>
      <xdr:col>50</xdr:col>
      <xdr:colOff>165100</xdr:colOff>
      <xdr:row>85</xdr:row>
      <xdr:rowOff>140404</xdr:rowOff>
    </xdr:to>
    <xdr:sp macro="" textlink="">
      <xdr:nvSpPr>
        <xdr:cNvPr id="360" name="楕円 359"/>
        <xdr:cNvSpPr/>
      </xdr:nvSpPr>
      <xdr:spPr>
        <a:xfrm>
          <a:off x="9588500" y="1461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87751</xdr:rowOff>
    </xdr:from>
    <xdr:to>
      <xdr:col>55</xdr:col>
      <xdr:colOff>0</xdr:colOff>
      <xdr:row>85</xdr:row>
      <xdr:rowOff>89604</xdr:rowOff>
    </xdr:to>
    <xdr:cxnSp macro="">
      <xdr:nvCxnSpPr>
        <xdr:cNvPr id="361" name="直線コネクタ 360"/>
        <xdr:cNvCxnSpPr/>
      </xdr:nvCxnSpPr>
      <xdr:spPr>
        <a:xfrm flipV="1">
          <a:off x="9639300" y="14661001"/>
          <a:ext cx="838200" cy="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34437</xdr:rowOff>
    </xdr:from>
    <xdr:to>
      <xdr:col>46</xdr:col>
      <xdr:colOff>38100</xdr:colOff>
      <xdr:row>85</xdr:row>
      <xdr:rowOff>136037</xdr:rowOff>
    </xdr:to>
    <xdr:sp macro="" textlink="">
      <xdr:nvSpPr>
        <xdr:cNvPr id="362" name="楕円 361"/>
        <xdr:cNvSpPr/>
      </xdr:nvSpPr>
      <xdr:spPr>
        <a:xfrm>
          <a:off x="8699500" y="1460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85237</xdr:rowOff>
    </xdr:from>
    <xdr:to>
      <xdr:col>50</xdr:col>
      <xdr:colOff>114300</xdr:colOff>
      <xdr:row>85</xdr:row>
      <xdr:rowOff>89604</xdr:rowOff>
    </xdr:to>
    <xdr:cxnSp macro="">
      <xdr:nvCxnSpPr>
        <xdr:cNvPr id="363" name="直線コネクタ 362"/>
        <xdr:cNvCxnSpPr/>
      </xdr:nvCxnSpPr>
      <xdr:spPr>
        <a:xfrm>
          <a:off x="8750300" y="14658487"/>
          <a:ext cx="8890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37821</xdr:rowOff>
    </xdr:from>
    <xdr:to>
      <xdr:col>41</xdr:col>
      <xdr:colOff>101600</xdr:colOff>
      <xdr:row>85</xdr:row>
      <xdr:rowOff>139421</xdr:rowOff>
    </xdr:to>
    <xdr:sp macro="" textlink="">
      <xdr:nvSpPr>
        <xdr:cNvPr id="364" name="楕円 363"/>
        <xdr:cNvSpPr/>
      </xdr:nvSpPr>
      <xdr:spPr>
        <a:xfrm>
          <a:off x="7810500" y="1461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85237</xdr:rowOff>
    </xdr:from>
    <xdr:to>
      <xdr:col>45</xdr:col>
      <xdr:colOff>177800</xdr:colOff>
      <xdr:row>85</xdr:row>
      <xdr:rowOff>88621</xdr:rowOff>
    </xdr:to>
    <xdr:cxnSp macro="">
      <xdr:nvCxnSpPr>
        <xdr:cNvPr id="365" name="直線コネクタ 364"/>
        <xdr:cNvCxnSpPr/>
      </xdr:nvCxnSpPr>
      <xdr:spPr>
        <a:xfrm flipV="1">
          <a:off x="7861300" y="14658487"/>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7417</xdr:rowOff>
    </xdr:from>
    <xdr:to>
      <xdr:col>36</xdr:col>
      <xdr:colOff>165100</xdr:colOff>
      <xdr:row>79</xdr:row>
      <xdr:rowOff>109017</xdr:rowOff>
    </xdr:to>
    <xdr:sp macro="" textlink="">
      <xdr:nvSpPr>
        <xdr:cNvPr id="366" name="楕円 365"/>
        <xdr:cNvSpPr/>
      </xdr:nvSpPr>
      <xdr:spPr>
        <a:xfrm>
          <a:off x="6921500" y="1355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58217</xdr:rowOff>
    </xdr:from>
    <xdr:to>
      <xdr:col>41</xdr:col>
      <xdr:colOff>50800</xdr:colOff>
      <xdr:row>85</xdr:row>
      <xdr:rowOff>88621</xdr:rowOff>
    </xdr:to>
    <xdr:cxnSp macro="">
      <xdr:nvCxnSpPr>
        <xdr:cNvPr id="367" name="直線コネクタ 366"/>
        <xdr:cNvCxnSpPr/>
      </xdr:nvCxnSpPr>
      <xdr:spPr>
        <a:xfrm>
          <a:off x="6972300" y="13602767"/>
          <a:ext cx="889000" cy="105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37964</xdr:rowOff>
    </xdr:from>
    <xdr:ext cx="469744" cy="259045"/>
    <xdr:sp macro="" textlink="">
      <xdr:nvSpPr>
        <xdr:cNvPr id="368" name="n_1aveValue【公営住宅】&#10;一人当たり面積"/>
        <xdr:cNvSpPr txBox="1"/>
      </xdr:nvSpPr>
      <xdr:spPr>
        <a:xfrm>
          <a:off x="9391727" y="1478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36318</xdr:rowOff>
    </xdr:from>
    <xdr:ext cx="469744" cy="259045"/>
    <xdr:sp macro="" textlink="">
      <xdr:nvSpPr>
        <xdr:cNvPr id="369" name="n_2aveValue【公営住宅】&#10;一人当たり面積"/>
        <xdr:cNvSpPr txBox="1"/>
      </xdr:nvSpPr>
      <xdr:spPr>
        <a:xfrm>
          <a:off x="8515427" y="1478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40181</xdr:rowOff>
    </xdr:from>
    <xdr:ext cx="469744" cy="259045"/>
    <xdr:sp macro="" textlink="">
      <xdr:nvSpPr>
        <xdr:cNvPr id="370" name="n_3aveValue【公営住宅】&#10;一人当たり面積"/>
        <xdr:cNvSpPr txBox="1"/>
      </xdr:nvSpPr>
      <xdr:spPr>
        <a:xfrm>
          <a:off x="7626427" y="1478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43657</xdr:rowOff>
    </xdr:from>
    <xdr:ext cx="469744" cy="259045"/>
    <xdr:sp macro="" textlink="">
      <xdr:nvSpPr>
        <xdr:cNvPr id="371" name="n_4aveValue【公営住宅】&#10;一人当たり面積"/>
        <xdr:cNvSpPr txBox="1"/>
      </xdr:nvSpPr>
      <xdr:spPr>
        <a:xfrm>
          <a:off x="6737427" y="1478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156931</xdr:rowOff>
    </xdr:from>
    <xdr:ext cx="469744" cy="259045"/>
    <xdr:sp macro="" textlink="">
      <xdr:nvSpPr>
        <xdr:cNvPr id="372" name="n_1mainValue【公営住宅】&#10;一人当たり面積"/>
        <xdr:cNvSpPr txBox="1"/>
      </xdr:nvSpPr>
      <xdr:spPr>
        <a:xfrm>
          <a:off x="9391727" y="1438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152564</xdr:rowOff>
    </xdr:from>
    <xdr:ext cx="469744" cy="259045"/>
    <xdr:sp macro="" textlink="">
      <xdr:nvSpPr>
        <xdr:cNvPr id="373" name="n_2mainValue【公営住宅】&#10;一人当たり面積"/>
        <xdr:cNvSpPr txBox="1"/>
      </xdr:nvSpPr>
      <xdr:spPr>
        <a:xfrm>
          <a:off x="8515427" y="1438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155948</xdr:rowOff>
    </xdr:from>
    <xdr:ext cx="469744" cy="259045"/>
    <xdr:sp macro="" textlink="">
      <xdr:nvSpPr>
        <xdr:cNvPr id="374" name="n_3mainValue【公営住宅】&#10;一人当たり面積"/>
        <xdr:cNvSpPr txBox="1"/>
      </xdr:nvSpPr>
      <xdr:spPr>
        <a:xfrm>
          <a:off x="7626427" y="1438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77</xdr:row>
      <xdr:rowOff>125544</xdr:rowOff>
    </xdr:from>
    <xdr:ext cx="534377" cy="259045"/>
    <xdr:sp macro="" textlink="">
      <xdr:nvSpPr>
        <xdr:cNvPr id="375" name="n_4mainValue【公営住宅】&#10;一人当たり面積"/>
        <xdr:cNvSpPr txBox="1"/>
      </xdr:nvSpPr>
      <xdr:spPr>
        <a:xfrm>
          <a:off x="6705111" y="1332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16" name="直線コネクタ 415"/>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7"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8" name="直線コネクタ 41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19" name="【認定こども園・幼稚園・保育所】&#10;有形固定資産減価償却率最大値テキスト"/>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20" name="直線コネクタ 419"/>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48277</xdr:rowOff>
    </xdr:from>
    <xdr:ext cx="405111" cy="259045"/>
    <xdr:sp macro="" textlink="">
      <xdr:nvSpPr>
        <xdr:cNvPr id="421" name="【認定こども園・幼稚園・保育所】&#10;有形固定資産減価償却率平均値テキスト"/>
        <xdr:cNvSpPr txBox="1"/>
      </xdr:nvSpPr>
      <xdr:spPr>
        <a:xfrm>
          <a:off x="163576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22" name="フローチャート: 判断 421"/>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23" name="フローチャート: 判断 422"/>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424" name="フローチャート: 判断 423"/>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425" name="フローチャート: 判断 424"/>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26" name="フローチャート: 判断 425"/>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432" name="楕円 431"/>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469744" cy="259045"/>
    <xdr:sp macro="" textlink="">
      <xdr:nvSpPr>
        <xdr:cNvPr id="433" name="【認定こども園・幼稚園・保育所】&#10;有形固定資産減価償却率該当値テキスト"/>
        <xdr:cNvSpPr txBox="1"/>
      </xdr:nvSpPr>
      <xdr:spPr>
        <a:xfrm>
          <a:off x="163576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434" name="楕円 433"/>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38100</xdr:rowOff>
    </xdr:from>
    <xdr:to>
      <xdr:col>85</xdr:col>
      <xdr:colOff>127000</xdr:colOff>
      <xdr:row>42</xdr:row>
      <xdr:rowOff>38100</xdr:rowOff>
    </xdr:to>
    <xdr:cxnSp macro="">
      <xdr:nvCxnSpPr>
        <xdr:cNvPr id="435" name="直線コネクタ 434"/>
        <xdr:cNvCxnSpPr/>
      </xdr:nvCxnSpPr>
      <xdr:spPr>
        <a:xfrm>
          <a:off x="15481300" y="723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436" name="楕円 435"/>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38100</xdr:rowOff>
    </xdr:from>
    <xdr:to>
      <xdr:col>81</xdr:col>
      <xdr:colOff>50800</xdr:colOff>
      <xdr:row>42</xdr:row>
      <xdr:rowOff>38100</xdr:rowOff>
    </xdr:to>
    <xdr:cxnSp macro="">
      <xdr:nvCxnSpPr>
        <xdr:cNvPr id="437" name="直線コネクタ 436"/>
        <xdr:cNvCxnSpPr/>
      </xdr:nvCxnSpPr>
      <xdr:spPr>
        <a:xfrm>
          <a:off x="14592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158750</xdr:rowOff>
    </xdr:from>
    <xdr:to>
      <xdr:col>72</xdr:col>
      <xdr:colOff>38100</xdr:colOff>
      <xdr:row>42</xdr:row>
      <xdr:rowOff>88900</xdr:rowOff>
    </xdr:to>
    <xdr:sp macro="" textlink="">
      <xdr:nvSpPr>
        <xdr:cNvPr id="438" name="楕円 437"/>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38100</xdr:rowOff>
    </xdr:from>
    <xdr:to>
      <xdr:col>76</xdr:col>
      <xdr:colOff>114300</xdr:colOff>
      <xdr:row>42</xdr:row>
      <xdr:rowOff>38100</xdr:rowOff>
    </xdr:to>
    <xdr:cxnSp macro="">
      <xdr:nvCxnSpPr>
        <xdr:cNvPr id="439" name="直線コネクタ 438"/>
        <xdr:cNvCxnSpPr/>
      </xdr:nvCxnSpPr>
      <xdr:spPr>
        <a:xfrm>
          <a:off x="13703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158750</xdr:rowOff>
    </xdr:from>
    <xdr:to>
      <xdr:col>67</xdr:col>
      <xdr:colOff>101600</xdr:colOff>
      <xdr:row>42</xdr:row>
      <xdr:rowOff>88900</xdr:rowOff>
    </xdr:to>
    <xdr:sp macro="" textlink="">
      <xdr:nvSpPr>
        <xdr:cNvPr id="440" name="楕円 439"/>
        <xdr:cNvSpPr/>
      </xdr:nvSpPr>
      <xdr:spPr>
        <a:xfrm>
          <a:off x="12763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38100</xdr:rowOff>
    </xdr:from>
    <xdr:to>
      <xdr:col>71</xdr:col>
      <xdr:colOff>177800</xdr:colOff>
      <xdr:row>42</xdr:row>
      <xdr:rowOff>38100</xdr:rowOff>
    </xdr:to>
    <xdr:cxnSp macro="">
      <xdr:nvCxnSpPr>
        <xdr:cNvPr id="441" name="直線コネクタ 440"/>
        <xdr:cNvCxnSpPr/>
      </xdr:nvCxnSpPr>
      <xdr:spPr>
        <a:xfrm>
          <a:off x="12814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442" name="n_1aveValue【認定こども園・幼稚園・保育所】&#10;有形固定資産減価償却率"/>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34942</xdr:rowOff>
    </xdr:from>
    <xdr:ext cx="405111" cy="259045"/>
    <xdr:sp macro="" textlink="">
      <xdr:nvSpPr>
        <xdr:cNvPr id="443" name="n_2aveValue【認定こども園・幼稚園・保育所】&#10;有形固定資産減価償却率"/>
        <xdr:cNvSpPr txBox="1"/>
      </xdr:nvSpPr>
      <xdr:spPr>
        <a:xfrm>
          <a:off x="14389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23512</xdr:rowOff>
    </xdr:from>
    <xdr:ext cx="405111" cy="259045"/>
    <xdr:sp macro="" textlink="">
      <xdr:nvSpPr>
        <xdr:cNvPr id="444" name="n_3aveValue【認定こども園・幼稚園・保育所】&#10;有形固定資産減価償却率"/>
        <xdr:cNvSpPr txBox="1"/>
      </xdr:nvSpPr>
      <xdr:spPr>
        <a:xfrm>
          <a:off x="13500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445" name="n_4aveValue【認定こども園・幼稚園・保育所】&#10;有形固定資産減価償却率"/>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446" name="n_1mainValue【認定こども園・幼稚園・保育所】&#10;有形固定資産減価償却率"/>
        <xdr:cNvSpPr txBox="1"/>
      </xdr:nvSpPr>
      <xdr:spPr>
        <a:xfrm>
          <a:off x="15233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447" name="n_2mainValue【認定こども園・幼稚園・保育所】&#10;有形固定資産減価償却率"/>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448" name="n_3mainValue【認定こども園・幼稚園・保育所】&#10;有形固定資産減価償却率"/>
        <xdr:cNvSpPr txBox="1"/>
      </xdr:nvSpPr>
      <xdr:spPr>
        <a:xfrm>
          <a:off x="13468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80027</xdr:rowOff>
    </xdr:from>
    <xdr:ext cx="469744" cy="259045"/>
    <xdr:sp macro="" textlink="">
      <xdr:nvSpPr>
        <xdr:cNvPr id="449" name="n_4mainValue【認定こども園・幼稚園・保育所】&#10;有形固定資産減価償却率"/>
        <xdr:cNvSpPr txBox="1"/>
      </xdr:nvSpPr>
      <xdr:spPr>
        <a:xfrm>
          <a:off x="12579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71" name="直線コネクタ 470"/>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72" name="【認定こども園・幼稚園・保育所】&#10;一人当たり面積最小値テキスト"/>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73" name="直線コネクタ 472"/>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74" name="【認定こども園・幼稚園・保育所】&#10;一人当たり面積最大値テキスト"/>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75" name="直線コネクタ 474"/>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6" name="【認定こども園・幼稚園・保育所】&#10;一人当たり面積平均値テキスト"/>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77" name="フローチャート: 判断 476"/>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478" name="フローチャート: 判断 477"/>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79" name="フローチャート: 判断 478"/>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80" name="フローチャート: 判断 479"/>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81" name="フローチャート: 判断 480"/>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74778</xdr:rowOff>
    </xdr:from>
    <xdr:to>
      <xdr:col>116</xdr:col>
      <xdr:colOff>114300</xdr:colOff>
      <xdr:row>41</xdr:row>
      <xdr:rowOff>4928</xdr:rowOff>
    </xdr:to>
    <xdr:sp macro="" textlink="">
      <xdr:nvSpPr>
        <xdr:cNvPr id="487" name="楕円 486"/>
        <xdr:cNvSpPr/>
      </xdr:nvSpPr>
      <xdr:spPr>
        <a:xfrm>
          <a:off x="22110700" y="693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161155</xdr:rowOff>
    </xdr:from>
    <xdr:ext cx="469744" cy="259045"/>
    <xdr:sp macro="" textlink="">
      <xdr:nvSpPr>
        <xdr:cNvPr id="488" name="【認定こども園・幼稚園・保育所】&#10;一人当たり面積該当値テキスト"/>
        <xdr:cNvSpPr txBox="1"/>
      </xdr:nvSpPr>
      <xdr:spPr>
        <a:xfrm>
          <a:off x="22199600" y="684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77521</xdr:rowOff>
    </xdr:from>
    <xdr:to>
      <xdr:col>112</xdr:col>
      <xdr:colOff>38100</xdr:colOff>
      <xdr:row>41</xdr:row>
      <xdr:rowOff>7671</xdr:rowOff>
    </xdr:to>
    <xdr:sp macro="" textlink="">
      <xdr:nvSpPr>
        <xdr:cNvPr id="489" name="楕円 488"/>
        <xdr:cNvSpPr/>
      </xdr:nvSpPr>
      <xdr:spPr>
        <a:xfrm>
          <a:off x="21272500" y="69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125578</xdr:rowOff>
    </xdr:from>
    <xdr:to>
      <xdr:col>116</xdr:col>
      <xdr:colOff>63500</xdr:colOff>
      <xdr:row>40</xdr:row>
      <xdr:rowOff>128321</xdr:rowOff>
    </xdr:to>
    <xdr:cxnSp macro="">
      <xdr:nvCxnSpPr>
        <xdr:cNvPr id="490" name="直線コネクタ 489"/>
        <xdr:cNvCxnSpPr/>
      </xdr:nvCxnSpPr>
      <xdr:spPr>
        <a:xfrm flipV="1">
          <a:off x="21323300" y="6983578"/>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79349</xdr:rowOff>
    </xdr:from>
    <xdr:to>
      <xdr:col>107</xdr:col>
      <xdr:colOff>101600</xdr:colOff>
      <xdr:row>41</xdr:row>
      <xdr:rowOff>9499</xdr:rowOff>
    </xdr:to>
    <xdr:sp macro="" textlink="">
      <xdr:nvSpPr>
        <xdr:cNvPr id="491" name="楕円 490"/>
        <xdr:cNvSpPr/>
      </xdr:nvSpPr>
      <xdr:spPr>
        <a:xfrm>
          <a:off x="20383500" y="69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128321</xdr:rowOff>
    </xdr:from>
    <xdr:to>
      <xdr:col>111</xdr:col>
      <xdr:colOff>177800</xdr:colOff>
      <xdr:row>40</xdr:row>
      <xdr:rowOff>130149</xdr:rowOff>
    </xdr:to>
    <xdr:cxnSp macro="">
      <xdr:nvCxnSpPr>
        <xdr:cNvPr id="492" name="直線コネクタ 491"/>
        <xdr:cNvCxnSpPr/>
      </xdr:nvCxnSpPr>
      <xdr:spPr>
        <a:xfrm flipV="1">
          <a:off x="20434300" y="6986321"/>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81179</xdr:rowOff>
    </xdr:from>
    <xdr:to>
      <xdr:col>102</xdr:col>
      <xdr:colOff>165100</xdr:colOff>
      <xdr:row>41</xdr:row>
      <xdr:rowOff>11329</xdr:rowOff>
    </xdr:to>
    <xdr:sp macro="" textlink="">
      <xdr:nvSpPr>
        <xdr:cNvPr id="493" name="楕円 492"/>
        <xdr:cNvSpPr/>
      </xdr:nvSpPr>
      <xdr:spPr>
        <a:xfrm>
          <a:off x="19494500" y="693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130149</xdr:rowOff>
    </xdr:from>
    <xdr:to>
      <xdr:col>107</xdr:col>
      <xdr:colOff>50800</xdr:colOff>
      <xdr:row>40</xdr:row>
      <xdr:rowOff>131979</xdr:rowOff>
    </xdr:to>
    <xdr:cxnSp macro="">
      <xdr:nvCxnSpPr>
        <xdr:cNvPr id="494" name="直線コネクタ 493"/>
        <xdr:cNvCxnSpPr/>
      </xdr:nvCxnSpPr>
      <xdr:spPr>
        <a:xfrm flipV="1">
          <a:off x="19545300" y="6988149"/>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83007</xdr:rowOff>
    </xdr:from>
    <xdr:to>
      <xdr:col>98</xdr:col>
      <xdr:colOff>38100</xdr:colOff>
      <xdr:row>41</xdr:row>
      <xdr:rowOff>13157</xdr:rowOff>
    </xdr:to>
    <xdr:sp macro="" textlink="">
      <xdr:nvSpPr>
        <xdr:cNvPr id="495" name="楕円 494"/>
        <xdr:cNvSpPr/>
      </xdr:nvSpPr>
      <xdr:spPr>
        <a:xfrm>
          <a:off x="18605500" y="694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131979</xdr:rowOff>
    </xdr:from>
    <xdr:to>
      <xdr:col>102</xdr:col>
      <xdr:colOff>114300</xdr:colOff>
      <xdr:row>40</xdr:row>
      <xdr:rowOff>133807</xdr:rowOff>
    </xdr:to>
    <xdr:cxnSp macro="">
      <xdr:nvCxnSpPr>
        <xdr:cNvPr id="496" name="直線コネクタ 495"/>
        <xdr:cNvCxnSpPr/>
      </xdr:nvCxnSpPr>
      <xdr:spPr>
        <a:xfrm flipV="1">
          <a:off x="18656300" y="698997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91406</xdr:rowOff>
    </xdr:from>
    <xdr:ext cx="469744" cy="259045"/>
    <xdr:sp macro="" textlink="">
      <xdr:nvSpPr>
        <xdr:cNvPr id="497" name="n_1aveValue【認定こども園・幼稚園・保育所】&#10;一人当たり面積"/>
        <xdr:cNvSpPr txBox="1"/>
      </xdr:nvSpPr>
      <xdr:spPr>
        <a:xfrm>
          <a:off x="21075727" y="660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120667</xdr:rowOff>
    </xdr:from>
    <xdr:ext cx="469744" cy="259045"/>
    <xdr:sp macro="" textlink="">
      <xdr:nvSpPr>
        <xdr:cNvPr id="498" name="n_2aveValue【認定こども園・幼稚園・保育所】&#10;一人当たり面積"/>
        <xdr:cNvSpPr txBox="1"/>
      </xdr:nvSpPr>
      <xdr:spPr>
        <a:xfrm>
          <a:off x="20199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116095</xdr:rowOff>
    </xdr:from>
    <xdr:ext cx="469744" cy="259045"/>
    <xdr:sp macro="" textlink="">
      <xdr:nvSpPr>
        <xdr:cNvPr id="499" name="n_3aveValue【認定こども園・幼稚園・保育所】&#10;一人当たり面積"/>
        <xdr:cNvSpPr txBox="1"/>
      </xdr:nvSpPr>
      <xdr:spPr>
        <a:xfrm>
          <a:off x="19310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129811</xdr:rowOff>
    </xdr:from>
    <xdr:ext cx="469744" cy="259045"/>
    <xdr:sp macro="" textlink="">
      <xdr:nvSpPr>
        <xdr:cNvPr id="500" name="n_4aveValue【認定こども園・幼稚園・保育所】&#10;一人当たり面積"/>
        <xdr:cNvSpPr txBox="1"/>
      </xdr:nvSpPr>
      <xdr:spPr>
        <a:xfrm>
          <a:off x="18421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170248</xdr:rowOff>
    </xdr:from>
    <xdr:ext cx="469744" cy="259045"/>
    <xdr:sp macro="" textlink="">
      <xdr:nvSpPr>
        <xdr:cNvPr id="501" name="n_1mainValue【認定こども園・幼稚園・保育所】&#10;一人当たり面積"/>
        <xdr:cNvSpPr txBox="1"/>
      </xdr:nvSpPr>
      <xdr:spPr>
        <a:xfrm>
          <a:off x="21075727" y="70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626</xdr:rowOff>
    </xdr:from>
    <xdr:ext cx="469744" cy="259045"/>
    <xdr:sp macro="" textlink="">
      <xdr:nvSpPr>
        <xdr:cNvPr id="502" name="n_2mainValue【認定こども園・幼稚園・保育所】&#10;一人当たり面積"/>
        <xdr:cNvSpPr txBox="1"/>
      </xdr:nvSpPr>
      <xdr:spPr>
        <a:xfrm>
          <a:off x="20199427" y="703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2456</xdr:rowOff>
    </xdr:from>
    <xdr:ext cx="469744" cy="259045"/>
    <xdr:sp macro="" textlink="">
      <xdr:nvSpPr>
        <xdr:cNvPr id="503" name="n_3mainValue【認定こども園・幼稚園・保育所】&#10;一人当たり面積"/>
        <xdr:cNvSpPr txBox="1"/>
      </xdr:nvSpPr>
      <xdr:spPr>
        <a:xfrm>
          <a:off x="19310427" y="7031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4284</xdr:rowOff>
    </xdr:from>
    <xdr:ext cx="469744" cy="259045"/>
    <xdr:sp macro="" textlink="">
      <xdr:nvSpPr>
        <xdr:cNvPr id="504" name="n_4mainValue【認定こども園・幼稚園・保育所】&#10;一人当たり面積"/>
        <xdr:cNvSpPr txBox="1"/>
      </xdr:nvSpPr>
      <xdr:spPr>
        <a:xfrm>
          <a:off x="18421427" y="703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7" name="テキスト ボックス 51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7" name="テキスト ボックス 52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30" name="直線コネクタ 529"/>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31" name="【学校施設】&#10;有形固定資産減価償却率最小値テキスト"/>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32" name="直線コネクタ 531"/>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3"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4" name="直線コネクタ 533"/>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5" name="【学校施設】&#10;有形固定資産減価償却率平均値テキスト"/>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6" name="フローチャート: 判断 535"/>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537" name="フローチャート: 判断 536"/>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38" name="フローチャート: 判断 537"/>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39" name="フローチャート: 判断 538"/>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40" name="フローチャート: 判断 539"/>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22678</xdr:rowOff>
    </xdr:from>
    <xdr:to>
      <xdr:col>85</xdr:col>
      <xdr:colOff>177800</xdr:colOff>
      <xdr:row>61</xdr:row>
      <xdr:rowOff>124278</xdr:rowOff>
    </xdr:to>
    <xdr:sp macro="" textlink="">
      <xdr:nvSpPr>
        <xdr:cNvPr id="546" name="楕円 545"/>
        <xdr:cNvSpPr/>
      </xdr:nvSpPr>
      <xdr:spPr>
        <a:xfrm>
          <a:off x="162687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1105</xdr:rowOff>
    </xdr:from>
    <xdr:ext cx="405111" cy="259045"/>
    <xdr:sp macro="" textlink="">
      <xdr:nvSpPr>
        <xdr:cNvPr id="547" name="【学校施設】&#10;有形固定資産減価償却率該当値テキスト"/>
        <xdr:cNvSpPr txBox="1"/>
      </xdr:nvSpPr>
      <xdr:spPr>
        <a:xfrm>
          <a:off x="16357600"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164737</xdr:rowOff>
    </xdr:from>
    <xdr:to>
      <xdr:col>81</xdr:col>
      <xdr:colOff>101600</xdr:colOff>
      <xdr:row>61</xdr:row>
      <xdr:rowOff>94887</xdr:rowOff>
    </xdr:to>
    <xdr:sp macro="" textlink="">
      <xdr:nvSpPr>
        <xdr:cNvPr id="548" name="楕円 547"/>
        <xdr:cNvSpPr/>
      </xdr:nvSpPr>
      <xdr:spPr>
        <a:xfrm>
          <a:off x="15430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44087</xdr:rowOff>
    </xdr:from>
    <xdr:to>
      <xdr:col>85</xdr:col>
      <xdr:colOff>127000</xdr:colOff>
      <xdr:row>61</xdr:row>
      <xdr:rowOff>73478</xdr:rowOff>
    </xdr:to>
    <xdr:cxnSp macro="">
      <xdr:nvCxnSpPr>
        <xdr:cNvPr id="549" name="直線コネクタ 548"/>
        <xdr:cNvCxnSpPr/>
      </xdr:nvCxnSpPr>
      <xdr:spPr>
        <a:xfrm>
          <a:off x="15481300" y="10502537"/>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168003</xdr:rowOff>
    </xdr:from>
    <xdr:to>
      <xdr:col>76</xdr:col>
      <xdr:colOff>165100</xdr:colOff>
      <xdr:row>62</xdr:row>
      <xdr:rowOff>98153</xdr:rowOff>
    </xdr:to>
    <xdr:sp macro="" textlink="">
      <xdr:nvSpPr>
        <xdr:cNvPr id="550" name="楕円 549"/>
        <xdr:cNvSpPr/>
      </xdr:nvSpPr>
      <xdr:spPr>
        <a:xfrm>
          <a:off x="14541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44087</xdr:rowOff>
    </xdr:from>
    <xdr:to>
      <xdr:col>81</xdr:col>
      <xdr:colOff>50800</xdr:colOff>
      <xdr:row>62</xdr:row>
      <xdr:rowOff>47353</xdr:rowOff>
    </xdr:to>
    <xdr:cxnSp macro="">
      <xdr:nvCxnSpPr>
        <xdr:cNvPr id="551" name="直線コネクタ 550"/>
        <xdr:cNvCxnSpPr/>
      </xdr:nvCxnSpPr>
      <xdr:spPr>
        <a:xfrm flipV="1">
          <a:off x="14592300" y="10502537"/>
          <a:ext cx="8890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171269</xdr:rowOff>
    </xdr:from>
    <xdr:to>
      <xdr:col>72</xdr:col>
      <xdr:colOff>38100</xdr:colOff>
      <xdr:row>62</xdr:row>
      <xdr:rowOff>101419</xdr:rowOff>
    </xdr:to>
    <xdr:sp macro="" textlink="">
      <xdr:nvSpPr>
        <xdr:cNvPr id="552" name="楕円 551"/>
        <xdr:cNvSpPr/>
      </xdr:nvSpPr>
      <xdr:spPr>
        <a:xfrm>
          <a:off x="136525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47353</xdr:rowOff>
    </xdr:from>
    <xdr:to>
      <xdr:col>76</xdr:col>
      <xdr:colOff>114300</xdr:colOff>
      <xdr:row>62</xdr:row>
      <xdr:rowOff>50619</xdr:rowOff>
    </xdr:to>
    <xdr:cxnSp macro="">
      <xdr:nvCxnSpPr>
        <xdr:cNvPr id="553" name="直線コネクタ 552"/>
        <xdr:cNvCxnSpPr/>
      </xdr:nvCxnSpPr>
      <xdr:spPr>
        <a:xfrm flipV="1">
          <a:off x="13703300" y="1067725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153307</xdr:rowOff>
    </xdr:from>
    <xdr:to>
      <xdr:col>67</xdr:col>
      <xdr:colOff>101600</xdr:colOff>
      <xdr:row>62</xdr:row>
      <xdr:rowOff>83457</xdr:rowOff>
    </xdr:to>
    <xdr:sp macro="" textlink="">
      <xdr:nvSpPr>
        <xdr:cNvPr id="554" name="楕円 553"/>
        <xdr:cNvSpPr/>
      </xdr:nvSpPr>
      <xdr:spPr>
        <a:xfrm>
          <a:off x="12763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32657</xdr:rowOff>
    </xdr:from>
    <xdr:to>
      <xdr:col>71</xdr:col>
      <xdr:colOff>177800</xdr:colOff>
      <xdr:row>62</xdr:row>
      <xdr:rowOff>50619</xdr:rowOff>
    </xdr:to>
    <xdr:cxnSp macro="">
      <xdr:nvCxnSpPr>
        <xdr:cNvPr id="555" name="直線コネクタ 554"/>
        <xdr:cNvCxnSpPr/>
      </xdr:nvCxnSpPr>
      <xdr:spPr>
        <a:xfrm>
          <a:off x="12814300" y="1066255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99984</xdr:rowOff>
    </xdr:from>
    <xdr:ext cx="405111" cy="259045"/>
    <xdr:sp macro="" textlink="">
      <xdr:nvSpPr>
        <xdr:cNvPr id="556" name="n_1aveValue【学校施設】&#10;有形固定資産減価償却率"/>
        <xdr:cNvSpPr txBox="1"/>
      </xdr:nvSpPr>
      <xdr:spPr>
        <a:xfrm>
          <a:off x="15266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557" name="n_2aveValue【学校施設】&#10;有形固定資産減価償却率"/>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39568</xdr:rowOff>
    </xdr:from>
    <xdr:ext cx="405111" cy="259045"/>
    <xdr:sp macro="" textlink="">
      <xdr:nvSpPr>
        <xdr:cNvPr id="558" name="n_3aveValue【学校施設】&#10;有形固定資産減価償却率"/>
        <xdr:cNvSpPr txBox="1"/>
      </xdr:nvSpPr>
      <xdr:spPr>
        <a:xfrm>
          <a:off x="13500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34670</xdr:rowOff>
    </xdr:from>
    <xdr:ext cx="405111" cy="259045"/>
    <xdr:sp macro="" textlink="">
      <xdr:nvSpPr>
        <xdr:cNvPr id="559" name="n_4aveValue【学校施設】&#10;有形固定資産減価償却率"/>
        <xdr:cNvSpPr txBox="1"/>
      </xdr:nvSpPr>
      <xdr:spPr>
        <a:xfrm>
          <a:off x="12611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86014</xdr:rowOff>
    </xdr:from>
    <xdr:ext cx="405111" cy="259045"/>
    <xdr:sp macro="" textlink="">
      <xdr:nvSpPr>
        <xdr:cNvPr id="560" name="n_1mainValue【学校施設】&#10;有形固定資産減価償却率"/>
        <xdr:cNvSpPr txBox="1"/>
      </xdr:nvSpPr>
      <xdr:spPr>
        <a:xfrm>
          <a:off x="152660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89280</xdr:rowOff>
    </xdr:from>
    <xdr:ext cx="405111" cy="259045"/>
    <xdr:sp macro="" textlink="">
      <xdr:nvSpPr>
        <xdr:cNvPr id="561" name="n_2mainValue【学校施設】&#10;有形固定資産減価償却率"/>
        <xdr:cNvSpPr txBox="1"/>
      </xdr:nvSpPr>
      <xdr:spPr>
        <a:xfrm>
          <a:off x="14389744"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92546</xdr:rowOff>
    </xdr:from>
    <xdr:ext cx="405111" cy="259045"/>
    <xdr:sp macro="" textlink="">
      <xdr:nvSpPr>
        <xdr:cNvPr id="562" name="n_3mainValue【学校施設】&#10;有形固定資産減価償却率"/>
        <xdr:cNvSpPr txBox="1"/>
      </xdr:nvSpPr>
      <xdr:spPr>
        <a:xfrm>
          <a:off x="13500744" y="1072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74584</xdr:rowOff>
    </xdr:from>
    <xdr:ext cx="405111" cy="259045"/>
    <xdr:sp macro="" textlink="">
      <xdr:nvSpPr>
        <xdr:cNvPr id="563" name="n_4mainValue【学校施設】&#10;有形固定資産減価償却率"/>
        <xdr:cNvSpPr txBox="1"/>
      </xdr:nvSpPr>
      <xdr:spPr>
        <a:xfrm>
          <a:off x="126117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87" name="直線コネクタ 586"/>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88" name="【学校施設】&#10;一人当たり面積最小値テキスト"/>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89" name="直線コネクタ 588"/>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90" name="【学校施設】&#10;一人当たり面積最大値テキスト"/>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91" name="直線コネクタ 590"/>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101046</xdr:rowOff>
    </xdr:from>
    <xdr:ext cx="469744" cy="259045"/>
    <xdr:sp macro="" textlink="">
      <xdr:nvSpPr>
        <xdr:cNvPr id="592" name="【学校施設】&#10;一人当たり面積平均値テキスト"/>
        <xdr:cNvSpPr txBox="1"/>
      </xdr:nvSpPr>
      <xdr:spPr>
        <a:xfrm>
          <a:off x="22199600" y="1038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93" name="フローチャート: 判断 592"/>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94" name="フローチャート: 判断 593"/>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95" name="フローチャート: 判断 594"/>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96" name="フローチャート: 判断 595"/>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97" name="フローチャート: 判断 596"/>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49022</xdr:rowOff>
    </xdr:from>
    <xdr:to>
      <xdr:col>116</xdr:col>
      <xdr:colOff>114300</xdr:colOff>
      <xdr:row>62</xdr:row>
      <xdr:rowOff>150622</xdr:rowOff>
    </xdr:to>
    <xdr:sp macro="" textlink="">
      <xdr:nvSpPr>
        <xdr:cNvPr id="603" name="楕円 602"/>
        <xdr:cNvSpPr/>
      </xdr:nvSpPr>
      <xdr:spPr>
        <a:xfrm>
          <a:off x="22110700" y="1067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27449</xdr:rowOff>
    </xdr:from>
    <xdr:ext cx="469744" cy="259045"/>
    <xdr:sp macro="" textlink="">
      <xdr:nvSpPr>
        <xdr:cNvPr id="604" name="【学校施設】&#10;一人当たり面積該当値テキスト"/>
        <xdr:cNvSpPr txBox="1"/>
      </xdr:nvSpPr>
      <xdr:spPr>
        <a:xfrm>
          <a:off x="22199600"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53975</xdr:rowOff>
    </xdr:from>
    <xdr:to>
      <xdr:col>112</xdr:col>
      <xdr:colOff>38100</xdr:colOff>
      <xdr:row>62</xdr:row>
      <xdr:rowOff>155575</xdr:rowOff>
    </xdr:to>
    <xdr:sp macro="" textlink="">
      <xdr:nvSpPr>
        <xdr:cNvPr id="605" name="楕円 604"/>
        <xdr:cNvSpPr/>
      </xdr:nvSpPr>
      <xdr:spPr>
        <a:xfrm>
          <a:off x="212725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99822</xdr:rowOff>
    </xdr:from>
    <xdr:to>
      <xdr:col>116</xdr:col>
      <xdr:colOff>63500</xdr:colOff>
      <xdr:row>62</xdr:row>
      <xdr:rowOff>104775</xdr:rowOff>
    </xdr:to>
    <xdr:cxnSp macro="">
      <xdr:nvCxnSpPr>
        <xdr:cNvPr id="606" name="直線コネクタ 605"/>
        <xdr:cNvCxnSpPr/>
      </xdr:nvCxnSpPr>
      <xdr:spPr>
        <a:xfrm flipV="1">
          <a:off x="21323300" y="10729722"/>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101219</xdr:rowOff>
    </xdr:from>
    <xdr:to>
      <xdr:col>107</xdr:col>
      <xdr:colOff>101600</xdr:colOff>
      <xdr:row>63</xdr:row>
      <xdr:rowOff>31369</xdr:rowOff>
    </xdr:to>
    <xdr:sp macro="" textlink="">
      <xdr:nvSpPr>
        <xdr:cNvPr id="607" name="楕円 606"/>
        <xdr:cNvSpPr/>
      </xdr:nvSpPr>
      <xdr:spPr>
        <a:xfrm>
          <a:off x="20383500" y="1073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104775</xdr:rowOff>
    </xdr:from>
    <xdr:to>
      <xdr:col>111</xdr:col>
      <xdr:colOff>177800</xdr:colOff>
      <xdr:row>62</xdr:row>
      <xdr:rowOff>152019</xdr:rowOff>
    </xdr:to>
    <xdr:cxnSp macro="">
      <xdr:nvCxnSpPr>
        <xdr:cNvPr id="608" name="直線コネクタ 607"/>
        <xdr:cNvCxnSpPr/>
      </xdr:nvCxnSpPr>
      <xdr:spPr>
        <a:xfrm flipV="1">
          <a:off x="20434300" y="10734675"/>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77978</xdr:rowOff>
    </xdr:from>
    <xdr:to>
      <xdr:col>102</xdr:col>
      <xdr:colOff>165100</xdr:colOff>
      <xdr:row>63</xdr:row>
      <xdr:rowOff>8128</xdr:rowOff>
    </xdr:to>
    <xdr:sp macro="" textlink="">
      <xdr:nvSpPr>
        <xdr:cNvPr id="609" name="楕円 608"/>
        <xdr:cNvSpPr/>
      </xdr:nvSpPr>
      <xdr:spPr>
        <a:xfrm>
          <a:off x="19494500" y="1070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128778</xdr:rowOff>
    </xdr:from>
    <xdr:to>
      <xdr:col>107</xdr:col>
      <xdr:colOff>50800</xdr:colOff>
      <xdr:row>62</xdr:row>
      <xdr:rowOff>152019</xdr:rowOff>
    </xdr:to>
    <xdr:cxnSp macro="">
      <xdr:nvCxnSpPr>
        <xdr:cNvPr id="610" name="直線コネクタ 609"/>
        <xdr:cNvCxnSpPr/>
      </xdr:nvCxnSpPr>
      <xdr:spPr>
        <a:xfrm>
          <a:off x="19545300" y="10758678"/>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81597</xdr:rowOff>
    </xdr:from>
    <xdr:to>
      <xdr:col>98</xdr:col>
      <xdr:colOff>38100</xdr:colOff>
      <xdr:row>63</xdr:row>
      <xdr:rowOff>11747</xdr:rowOff>
    </xdr:to>
    <xdr:sp macro="" textlink="">
      <xdr:nvSpPr>
        <xdr:cNvPr id="611" name="楕円 610"/>
        <xdr:cNvSpPr/>
      </xdr:nvSpPr>
      <xdr:spPr>
        <a:xfrm>
          <a:off x="18605500" y="1071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128778</xdr:rowOff>
    </xdr:from>
    <xdr:to>
      <xdr:col>102</xdr:col>
      <xdr:colOff>114300</xdr:colOff>
      <xdr:row>62</xdr:row>
      <xdr:rowOff>132397</xdr:rowOff>
    </xdr:to>
    <xdr:cxnSp macro="">
      <xdr:nvCxnSpPr>
        <xdr:cNvPr id="612" name="直線コネクタ 611"/>
        <xdr:cNvCxnSpPr/>
      </xdr:nvCxnSpPr>
      <xdr:spPr>
        <a:xfrm flipV="1">
          <a:off x="18656300" y="10758678"/>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38371</xdr:rowOff>
    </xdr:from>
    <xdr:ext cx="469744" cy="259045"/>
    <xdr:sp macro="" textlink="">
      <xdr:nvSpPr>
        <xdr:cNvPr id="613" name="n_1aveValue【学校施設】&#10;一人当たり面積"/>
        <xdr:cNvSpPr txBox="1"/>
      </xdr:nvSpPr>
      <xdr:spPr>
        <a:xfrm>
          <a:off x="210757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54754</xdr:rowOff>
    </xdr:from>
    <xdr:ext cx="469744" cy="259045"/>
    <xdr:sp macro="" textlink="">
      <xdr:nvSpPr>
        <xdr:cNvPr id="614" name="n_2aveValue【学校施設】&#10;一人当たり面積"/>
        <xdr:cNvSpPr txBox="1"/>
      </xdr:nvSpPr>
      <xdr:spPr>
        <a:xfrm>
          <a:off x="20199427" y="1034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615" name="n_3aveValue【学校施設】&#10;一人当たり面積"/>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616" name="n_4aveValue【学校施設】&#10;一人当たり面積"/>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146702</xdr:rowOff>
    </xdr:from>
    <xdr:ext cx="469744" cy="259045"/>
    <xdr:sp macro="" textlink="">
      <xdr:nvSpPr>
        <xdr:cNvPr id="617" name="n_1mainValue【学校施設】&#10;一人当たり面積"/>
        <xdr:cNvSpPr txBox="1"/>
      </xdr:nvSpPr>
      <xdr:spPr>
        <a:xfrm>
          <a:off x="21075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22496</xdr:rowOff>
    </xdr:from>
    <xdr:ext cx="469744" cy="259045"/>
    <xdr:sp macro="" textlink="">
      <xdr:nvSpPr>
        <xdr:cNvPr id="618" name="n_2mainValue【学校施設】&#10;一人当たり面積"/>
        <xdr:cNvSpPr txBox="1"/>
      </xdr:nvSpPr>
      <xdr:spPr>
        <a:xfrm>
          <a:off x="20199427" y="1082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170705</xdr:rowOff>
    </xdr:from>
    <xdr:ext cx="469744" cy="259045"/>
    <xdr:sp macro="" textlink="">
      <xdr:nvSpPr>
        <xdr:cNvPr id="619" name="n_3mainValue【学校施設】&#10;一人当たり面積"/>
        <xdr:cNvSpPr txBox="1"/>
      </xdr:nvSpPr>
      <xdr:spPr>
        <a:xfrm>
          <a:off x="19310427" y="108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2874</xdr:rowOff>
    </xdr:from>
    <xdr:ext cx="469744" cy="259045"/>
    <xdr:sp macro="" textlink="">
      <xdr:nvSpPr>
        <xdr:cNvPr id="620" name="n_4mainValue【学校施設】&#10;一人当たり面積"/>
        <xdr:cNvSpPr txBox="1"/>
      </xdr:nvSpPr>
      <xdr:spPr>
        <a:xfrm>
          <a:off x="18421427" y="1080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102870</xdr:rowOff>
    </xdr:from>
    <xdr:to>
      <xdr:col>85</xdr:col>
      <xdr:colOff>126364</xdr:colOff>
      <xdr:row>86</xdr:row>
      <xdr:rowOff>114300</xdr:rowOff>
    </xdr:to>
    <xdr:cxnSp macro="">
      <xdr:nvCxnSpPr>
        <xdr:cNvPr id="645" name="直線コネクタ 644"/>
        <xdr:cNvCxnSpPr/>
      </xdr:nvCxnSpPr>
      <xdr:spPr>
        <a:xfrm flipV="1">
          <a:off x="16318864" y="133045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49547</xdr:rowOff>
    </xdr:from>
    <xdr:ext cx="405111" cy="259045"/>
    <xdr:sp macro="" textlink="">
      <xdr:nvSpPr>
        <xdr:cNvPr id="648" name="【児童館】&#10;有形固定資産減価償却率最大値テキスト"/>
        <xdr:cNvSpPr txBox="1"/>
      </xdr:nvSpPr>
      <xdr:spPr>
        <a:xfrm>
          <a:off x="16357600" y="1307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102870</xdr:rowOff>
    </xdr:from>
    <xdr:to>
      <xdr:col>86</xdr:col>
      <xdr:colOff>25400</xdr:colOff>
      <xdr:row>77</xdr:row>
      <xdr:rowOff>102870</xdr:rowOff>
    </xdr:to>
    <xdr:cxnSp macro="">
      <xdr:nvCxnSpPr>
        <xdr:cNvPr id="649" name="直線コネクタ 648"/>
        <xdr:cNvCxnSpPr/>
      </xdr:nvCxnSpPr>
      <xdr:spPr>
        <a:xfrm>
          <a:off x="16230600" y="133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47641</xdr:rowOff>
    </xdr:from>
    <xdr:ext cx="405111" cy="259045"/>
    <xdr:sp macro="" textlink="">
      <xdr:nvSpPr>
        <xdr:cNvPr id="650" name="【児童館】&#10;有形固定資産減価償却率平均値テキスト"/>
        <xdr:cNvSpPr txBox="1"/>
      </xdr:nvSpPr>
      <xdr:spPr>
        <a:xfrm>
          <a:off x="16357600" y="14277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69214</xdr:rowOff>
    </xdr:from>
    <xdr:to>
      <xdr:col>85</xdr:col>
      <xdr:colOff>177800</xdr:colOff>
      <xdr:row>83</xdr:row>
      <xdr:rowOff>170814</xdr:rowOff>
    </xdr:to>
    <xdr:sp macro="" textlink="">
      <xdr:nvSpPr>
        <xdr:cNvPr id="651" name="フローチャート: 判断 650"/>
        <xdr:cNvSpPr/>
      </xdr:nvSpPr>
      <xdr:spPr>
        <a:xfrm>
          <a:off x="162687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92075</xdr:rowOff>
    </xdr:from>
    <xdr:to>
      <xdr:col>81</xdr:col>
      <xdr:colOff>101600</xdr:colOff>
      <xdr:row>83</xdr:row>
      <xdr:rowOff>22225</xdr:rowOff>
    </xdr:to>
    <xdr:sp macro="" textlink="">
      <xdr:nvSpPr>
        <xdr:cNvPr id="652" name="フローチャート: 判断 651"/>
        <xdr:cNvSpPr/>
      </xdr:nvSpPr>
      <xdr:spPr>
        <a:xfrm>
          <a:off x="15430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3" name="フローチャート: 判断 652"/>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23495</xdr:rowOff>
    </xdr:from>
    <xdr:to>
      <xdr:col>72</xdr:col>
      <xdr:colOff>38100</xdr:colOff>
      <xdr:row>82</xdr:row>
      <xdr:rowOff>125095</xdr:rowOff>
    </xdr:to>
    <xdr:sp macro="" textlink="">
      <xdr:nvSpPr>
        <xdr:cNvPr id="654" name="フローチャート: 判断 653"/>
        <xdr:cNvSpPr/>
      </xdr:nvSpPr>
      <xdr:spPr>
        <a:xfrm>
          <a:off x="13652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170180</xdr:rowOff>
    </xdr:from>
    <xdr:to>
      <xdr:col>67</xdr:col>
      <xdr:colOff>101600</xdr:colOff>
      <xdr:row>84</xdr:row>
      <xdr:rowOff>100330</xdr:rowOff>
    </xdr:to>
    <xdr:sp macro="" textlink="">
      <xdr:nvSpPr>
        <xdr:cNvPr id="655" name="フローチャート: 判断 654"/>
        <xdr:cNvSpPr/>
      </xdr:nvSpPr>
      <xdr:spPr>
        <a:xfrm>
          <a:off x="12763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61" name="楕円 660"/>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62" name="楕円 661"/>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63" name="直線コネクタ 662"/>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64" name="楕円 663"/>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65" name="直線コネクタ 664"/>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666" name="楕円 665"/>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667" name="直線コネクタ 666"/>
        <xdr:cNvCxnSpPr/>
      </xdr:nvCxnSpPr>
      <xdr:spPr>
        <a:xfrm>
          <a:off x="12814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38752</xdr:rowOff>
    </xdr:from>
    <xdr:ext cx="405111" cy="259045"/>
    <xdr:sp macro="" textlink="">
      <xdr:nvSpPr>
        <xdr:cNvPr id="668" name="n_1aveValue【児童館】&#10;有形固定資産減価償却率"/>
        <xdr:cNvSpPr txBox="1"/>
      </xdr:nvSpPr>
      <xdr:spPr>
        <a:xfrm>
          <a:off x="15266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69" name="n_2aveValue【児童館】&#10;有形固定資産減価償却率"/>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141622</xdr:rowOff>
    </xdr:from>
    <xdr:ext cx="405111" cy="259045"/>
    <xdr:sp macro="" textlink="">
      <xdr:nvSpPr>
        <xdr:cNvPr id="670" name="n_3aveValue【児童館】&#10;有形固定資産減価償却率"/>
        <xdr:cNvSpPr txBox="1"/>
      </xdr:nvSpPr>
      <xdr:spPr>
        <a:xfrm>
          <a:off x="13500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116857</xdr:rowOff>
    </xdr:from>
    <xdr:ext cx="405111" cy="259045"/>
    <xdr:sp macro="" textlink="">
      <xdr:nvSpPr>
        <xdr:cNvPr id="671" name="n_4aveValue【児童館】&#10;有形固定資産減価償却率"/>
        <xdr:cNvSpPr txBox="1"/>
      </xdr:nvSpPr>
      <xdr:spPr>
        <a:xfrm>
          <a:off x="12611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72" name="n_1mainValue【児童館】&#10;有形固定資産減価償却率"/>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73" name="n_2mainValue【児童館】&#10;有形固定資産減価償却率"/>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74" name="n_3mainValue【児童館】&#10;有形固定資産減価償却率"/>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75" name="n_4mainValue【児童館】&#10;有形固定資産減価償却率"/>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6" name="直線コネクタ 6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7" name="テキスト ボックス 6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8" name="直線コネクタ 6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9" name="テキスト ボックス 6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0" name="直線コネクタ 6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1" name="テキスト ボックス 6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2" name="直線コネクタ 6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3" name="テキスト ボックス 6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163830</xdr:rowOff>
    </xdr:from>
    <xdr:to>
      <xdr:col>116</xdr:col>
      <xdr:colOff>62864</xdr:colOff>
      <xdr:row>85</xdr:row>
      <xdr:rowOff>113537</xdr:rowOff>
    </xdr:to>
    <xdr:cxnSp macro="">
      <xdr:nvCxnSpPr>
        <xdr:cNvPr id="697" name="直線コネクタ 696"/>
        <xdr:cNvCxnSpPr/>
      </xdr:nvCxnSpPr>
      <xdr:spPr>
        <a:xfrm flipV="1">
          <a:off x="22160864" y="13708380"/>
          <a:ext cx="0" cy="978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698" name="【児童館】&#10;一人当たり面積最小値テキスト"/>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699" name="直線コネクタ 698"/>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110507</xdr:rowOff>
    </xdr:from>
    <xdr:ext cx="469744" cy="259045"/>
    <xdr:sp macro="" textlink="">
      <xdr:nvSpPr>
        <xdr:cNvPr id="700" name="【児童館】&#10;一人当たり面積最大値テキスト"/>
        <xdr:cNvSpPr txBox="1"/>
      </xdr:nvSpPr>
      <xdr:spPr>
        <a:xfrm>
          <a:off x="221996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163830</xdr:rowOff>
    </xdr:from>
    <xdr:to>
      <xdr:col>116</xdr:col>
      <xdr:colOff>152400</xdr:colOff>
      <xdr:row>79</xdr:row>
      <xdr:rowOff>163830</xdr:rowOff>
    </xdr:to>
    <xdr:cxnSp macro="">
      <xdr:nvCxnSpPr>
        <xdr:cNvPr id="701" name="直線コネクタ 700"/>
        <xdr:cNvCxnSpPr/>
      </xdr:nvCxnSpPr>
      <xdr:spPr>
        <a:xfrm>
          <a:off x="22072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114316</xdr:rowOff>
    </xdr:from>
    <xdr:ext cx="469744" cy="259045"/>
    <xdr:sp macro="" textlink="">
      <xdr:nvSpPr>
        <xdr:cNvPr id="702" name="【児童館】&#10;一人当たり面積平均値テキスト"/>
        <xdr:cNvSpPr txBox="1"/>
      </xdr:nvSpPr>
      <xdr:spPr>
        <a:xfrm>
          <a:off x="22199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03" name="フローチャート: 判断 702"/>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04" name="フローチャート: 判断 703"/>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42163</xdr:rowOff>
    </xdr:from>
    <xdr:to>
      <xdr:col>107</xdr:col>
      <xdr:colOff>101600</xdr:colOff>
      <xdr:row>84</xdr:row>
      <xdr:rowOff>143763</xdr:rowOff>
    </xdr:to>
    <xdr:sp macro="" textlink="">
      <xdr:nvSpPr>
        <xdr:cNvPr id="705" name="フローチャート: 判断 704"/>
        <xdr:cNvSpPr/>
      </xdr:nvSpPr>
      <xdr:spPr>
        <a:xfrm>
          <a:off x="20383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06" name="フローチャート: 判断 705"/>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07" name="フローチャート: 判断 706"/>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149606</xdr:rowOff>
    </xdr:from>
    <xdr:to>
      <xdr:col>112</xdr:col>
      <xdr:colOff>38100</xdr:colOff>
      <xdr:row>84</xdr:row>
      <xdr:rowOff>79756</xdr:rowOff>
    </xdr:to>
    <xdr:sp macro="" textlink="">
      <xdr:nvSpPr>
        <xdr:cNvPr id="713" name="楕円 712"/>
        <xdr:cNvSpPr/>
      </xdr:nvSpPr>
      <xdr:spPr>
        <a:xfrm>
          <a:off x="21272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714" name="楕円 713"/>
        <xdr:cNvSpPr/>
      </xdr:nvSpPr>
      <xdr:spPr>
        <a:xfrm>
          <a:off x="20383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28956</xdr:rowOff>
    </xdr:from>
    <xdr:to>
      <xdr:col>111</xdr:col>
      <xdr:colOff>177800</xdr:colOff>
      <xdr:row>84</xdr:row>
      <xdr:rowOff>33528</xdr:rowOff>
    </xdr:to>
    <xdr:cxnSp macro="">
      <xdr:nvCxnSpPr>
        <xdr:cNvPr id="715" name="直線コネクタ 714"/>
        <xdr:cNvCxnSpPr/>
      </xdr:nvCxnSpPr>
      <xdr:spPr>
        <a:xfrm flipV="1">
          <a:off x="20434300" y="14430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154178</xdr:rowOff>
    </xdr:from>
    <xdr:to>
      <xdr:col>102</xdr:col>
      <xdr:colOff>165100</xdr:colOff>
      <xdr:row>84</xdr:row>
      <xdr:rowOff>84328</xdr:rowOff>
    </xdr:to>
    <xdr:sp macro="" textlink="">
      <xdr:nvSpPr>
        <xdr:cNvPr id="716" name="楕円 715"/>
        <xdr:cNvSpPr/>
      </xdr:nvSpPr>
      <xdr:spPr>
        <a:xfrm>
          <a:off x="19494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33528</xdr:rowOff>
    </xdr:from>
    <xdr:to>
      <xdr:col>107</xdr:col>
      <xdr:colOff>50800</xdr:colOff>
      <xdr:row>84</xdr:row>
      <xdr:rowOff>33528</xdr:rowOff>
    </xdr:to>
    <xdr:cxnSp macro="">
      <xdr:nvCxnSpPr>
        <xdr:cNvPr id="717" name="直線コネクタ 716"/>
        <xdr:cNvCxnSpPr/>
      </xdr:nvCxnSpPr>
      <xdr:spPr>
        <a:xfrm>
          <a:off x="19545300" y="14435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8" name="楕円 717"/>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33528</xdr:rowOff>
    </xdr:from>
    <xdr:to>
      <xdr:col>102</xdr:col>
      <xdr:colOff>114300</xdr:colOff>
      <xdr:row>84</xdr:row>
      <xdr:rowOff>38100</xdr:rowOff>
    </xdr:to>
    <xdr:cxnSp macro="">
      <xdr:nvCxnSpPr>
        <xdr:cNvPr id="719" name="直線コネクタ 718"/>
        <xdr:cNvCxnSpPr/>
      </xdr:nvCxnSpPr>
      <xdr:spPr>
        <a:xfrm flipV="1">
          <a:off x="18656300" y="14435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720" name="n_1aveValue【児童館】&#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134890</xdr:rowOff>
    </xdr:from>
    <xdr:ext cx="469744" cy="259045"/>
    <xdr:sp macro="" textlink="">
      <xdr:nvSpPr>
        <xdr:cNvPr id="721" name="n_2aveValue【児童館】&#10;一人当たり面積"/>
        <xdr:cNvSpPr txBox="1"/>
      </xdr:nvSpPr>
      <xdr:spPr>
        <a:xfrm>
          <a:off x="20199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722" name="n_3aveValue【児童館】&#10;一人当たり面積"/>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723" name="n_4aveValue【児童館】&#10;一人当たり面積"/>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96283</xdr:rowOff>
    </xdr:from>
    <xdr:ext cx="469744" cy="259045"/>
    <xdr:sp macro="" textlink="">
      <xdr:nvSpPr>
        <xdr:cNvPr id="724" name="n_1mainValue【児童館】&#10;一人当たり面積"/>
        <xdr:cNvSpPr txBox="1"/>
      </xdr:nvSpPr>
      <xdr:spPr>
        <a:xfrm>
          <a:off x="21075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725" name="n_2mainValue【児童館】&#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100855</xdr:rowOff>
    </xdr:from>
    <xdr:ext cx="469744" cy="259045"/>
    <xdr:sp macro="" textlink="">
      <xdr:nvSpPr>
        <xdr:cNvPr id="726" name="n_3mainValue【児童館】&#10;一人当たり面積"/>
        <xdr:cNvSpPr txBox="1"/>
      </xdr:nvSpPr>
      <xdr:spPr>
        <a:xfrm>
          <a:off x="19310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27" name="n_4mainValue【児童館】&#10;一人当たり面積"/>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8" name="テキスト ボックス 7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9" name="直線コネクタ 7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0" name="テキスト ボックス 73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1" name="直線コネクタ 7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2" name="テキスト ボックス 7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3" name="直線コネクタ 7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4" name="テキスト ボックス 7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5" name="直線コネクタ 7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6" name="テキスト ボックス 7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7" name="直線コネクタ 7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8" name="テキスト ボックス 7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9" name="直線コネクタ 7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0" name="テキスト ボックス 74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753" name="直線コネクタ 752"/>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5" name="直線コネクタ 75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756" name="【公民館】&#10;有形固定資産減価償却率最大値テキスト"/>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757" name="直線コネクタ 756"/>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71138</xdr:rowOff>
    </xdr:from>
    <xdr:ext cx="405111" cy="259045"/>
    <xdr:sp macro="" textlink="">
      <xdr:nvSpPr>
        <xdr:cNvPr id="758" name="【公民館】&#10;有形固定資産減価償却率平均値テキスト"/>
        <xdr:cNvSpPr txBox="1"/>
      </xdr:nvSpPr>
      <xdr:spPr>
        <a:xfrm>
          <a:off x="16357600" y="1807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759" name="フローチャート: 判断 758"/>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760" name="フローチャート: 判断 759"/>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761" name="フローチャート: 判断 760"/>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762" name="フローチャート: 判断 761"/>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763" name="フローチャート: 判断 762"/>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156029</xdr:rowOff>
    </xdr:from>
    <xdr:to>
      <xdr:col>85</xdr:col>
      <xdr:colOff>177800</xdr:colOff>
      <xdr:row>107</xdr:row>
      <xdr:rowOff>86179</xdr:rowOff>
    </xdr:to>
    <xdr:sp macro="" textlink="">
      <xdr:nvSpPr>
        <xdr:cNvPr id="769" name="楕円 768"/>
        <xdr:cNvSpPr/>
      </xdr:nvSpPr>
      <xdr:spPr>
        <a:xfrm>
          <a:off x="162687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134456</xdr:rowOff>
    </xdr:from>
    <xdr:ext cx="405111" cy="259045"/>
    <xdr:sp macro="" textlink="">
      <xdr:nvSpPr>
        <xdr:cNvPr id="770" name="【公民館】&#10;有形固定資産減価償却率該当値テキスト"/>
        <xdr:cNvSpPr txBox="1"/>
      </xdr:nvSpPr>
      <xdr:spPr>
        <a:xfrm>
          <a:off x="16357600"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133169</xdr:rowOff>
    </xdr:from>
    <xdr:to>
      <xdr:col>81</xdr:col>
      <xdr:colOff>101600</xdr:colOff>
      <xdr:row>107</xdr:row>
      <xdr:rowOff>63319</xdr:rowOff>
    </xdr:to>
    <xdr:sp macro="" textlink="">
      <xdr:nvSpPr>
        <xdr:cNvPr id="771" name="楕円 770"/>
        <xdr:cNvSpPr/>
      </xdr:nvSpPr>
      <xdr:spPr>
        <a:xfrm>
          <a:off x="15430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12519</xdr:rowOff>
    </xdr:from>
    <xdr:to>
      <xdr:col>85</xdr:col>
      <xdr:colOff>127000</xdr:colOff>
      <xdr:row>107</xdr:row>
      <xdr:rowOff>35379</xdr:rowOff>
    </xdr:to>
    <xdr:cxnSp macro="">
      <xdr:nvCxnSpPr>
        <xdr:cNvPr id="772" name="直線コネクタ 771"/>
        <xdr:cNvCxnSpPr/>
      </xdr:nvCxnSpPr>
      <xdr:spPr>
        <a:xfrm>
          <a:off x="15481300" y="1835766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141332</xdr:rowOff>
    </xdr:from>
    <xdr:to>
      <xdr:col>76</xdr:col>
      <xdr:colOff>165100</xdr:colOff>
      <xdr:row>107</xdr:row>
      <xdr:rowOff>71482</xdr:rowOff>
    </xdr:to>
    <xdr:sp macro="" textlink="">
      <xdr:nvSpPr>
        <xdr:cNvPr id="773" name="楕円 772"/>
        <xdr:cNvSpPr/>
      </xdr:nvSpPr>
      <xdr:spPr>
        <a:xfrm>
          <a:off x="14541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12519</xdr:rowOff>
    </xdr:from>
    <xdr:to>
      <xdr:col>81</xdr:col>
      <xdr:colOff>50800</xdr:colOff>
      <xdr:row>107</xdr:row>
      <xdr:rowOff>20682</xdr:rowOff>
    </xdr:to>
    <xdr:cxnSp macro="">
      <xdr:nvCxnSpPr>
        <xdr:cNvPr id="774" name="直線コネクタ 773"/>
        <xdr:cNvCxnSpPr/>
      </xdr:nvCxnSpPr>
      <xdr:spPr>
        <a:xfrm flipV="1">
          <a:off x="14592300" y="18357669"/>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118473</xdr:rowOff>
    </xdr:from>
    <xdr:to>
      <xdr:col>72</xdr:col>
      <xdr:colOff>38100</xdr:colOff>
      <xdr:row>107</xdr:row>
      <xdr:rowOff>48623</xdr:rowOff>
    </xdr:to>
    <xdr:sp macro="" textlink="">
      <xdr:nvSpPr>
        <xdr:cNvPr id="775" name="楕円 774"/>
        <xdr:cNvSpPr/>
      </xdr:nvSpPr>
      <xdr:spPr>
        <a:xfrm>
          <a:off x="13652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169273</xdr:rowOff>
    </xdr:from>
    <xdr:to>
      <xdr:col>76</xdr:col>
      <xdr:colOff>114300</xdr:colOff>
      <xdr:row>107</xdr:row>
      <xdr:rowOff>20682</xdr:rowOff>
    </xdr:to>
    <xdr:cxnSp macro="">
      <xdr:nvCxnSpPr>
        <xdr:cNvPr id="776" name="直線コネクタ 775"/>
        <xdr:cNvCxnSpPr/>
      </xdr:nvCxnSpPr>
      <xdr:spPr>
        <a:xfrm>
          <a:off x="13703300" y="1834297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100512</xdr:rowOff>
    </xdr:from>
    <xdr:to>
      <xdr:col>67</xdr:col>
      <xdr:colOff>101600</xdr:colOff>
      <xdr:row>107</xdr:row>
      <xdr:rowOff>30662</xdr:rowOff>
    </xdr:to>
    <xdr:sp macro="" textlink="">
      <xdr:nvSpPr>
        <xdr:cNvPr id="777" name="楕円 776"/>
        <xdr:cNvSpPr/>
      </xdr:nvSpPr>
      <xdr:spPr>
        <a:xfrm>
          <a:off x="12763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151312</xdr:rowOff>
    </xdr:from>
    <xdr:to>
      <xdr:col>71</xdr:col>
      <xdr:colOff>177800</xdr:colOff>
      <xdr:row>106</xdr:row>
      <xdr:rowOff>169273</xdr:rowOff>
    </xdr:to>
    <xdr:cxnSp macro="">
      <xdr:nvCxnSpPr>
        <xdr:cNvPr id="778" name="直線コネクタ 777"/>
        <xdr:cNvCxnSpPr/>
      </xdr:nvCxnSpPr>
      <xdr:spPr>
        <a:xfrm>
          <a:off x="12814300" y="1832501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154957</xdr:rowOff>
    </xdr:from>
    <xdr:ext cx="405111" cy="259045"/>
    <xdr:sp macro="" textlink="">
      <xdr:nvSpPr>
        <xdr:cNvPr id="779" name="n_1aveValue【公民館】&#10;有形固定資産減価償却率"/>
        <xdr:cNvSpPr txBox="1"/>
      </xdr:nvSpPr>
      <xdr:spPr>
        <a:xfrm>
          <a:off x="15266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8000</xdr:rowOff>
    </xdr:from>
    <xdr:ext cx="405111" cy="259045"/>
    <xdr:sp macro="" textlink="">
      <xdr:nvSpPr>
        <xdr:cNvPr id="780" name="n_2aveValue【公民館】&#10;有形固定資産減価償却率"/>
        <xdr:cNvSpPr txBox="1"/>
      </xdr:nvSpPr>
      <xdr:spPr>
        <a:xfrm>
          <a:off x="14389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145159</xdr:rowOff>
    </xdr:from>
    <xdr:ext cx="405111" cy="259045"/>
    <xdr:sp macro="" textlink="">
      <xdr:nvSpPr>
        <xdr:cNvPr id="781" name="n_3aveValue【公民館】&#10;有形固定資産減価償却率"/>
        <xdr:cNvSpPr txBox="1"/>
      </xdr:nvSpPr>
      <xdr:spPr>
        <a:xfrm>
          <a:off x="13500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164754</xdr:rowOff>
    </xdr:from>
    <xdr:ext cx="405111" cy="259045"/>
    <xdr:sp macro="" textlink="">
      <xdr:nvSpPr>
        <xdr:cNvPr id="782" name="n_4aveValue【公民館】&#10;有形固定資産減価償却率"/>
        <xdr:cNvSpPr txBox="1"/>
      </xdr:nvSpPr>
      <xdr:spPr>
        <a:xfrm>
          <a:off x="12611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54446</xdr:rowOff>
    </xdr:from>
    <xdr:ext cx="405111" cy="259045"/>
    <xdr:sp macro="" textlink="">
      <xdr:nvSpPr>
        <xdr:cNvPr id="783" name="n_1mainValue【公民館】&#10;有形固定資産減価償却率"/>
        <xdr:cNvSpPr txBox="1"/>
      </xdr:nvSpPr>
      <xdr:spPr>
        <a:xfrm>
          <a:off x="15266044"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62609</xdr:rowOff>
    </xdr:from>
    <xdr:ext cx="405111" cy="259045"/>
    <xdr:sp macro="" textlink="">
      <xdr:nvSpPr>
        <xdr:cNvPr id="784" name="n_2mainValue【公民館】&#10;有形固定資産減価償却率"/>
        <xdr:cNvSpPr txBox="1"/>
      </xdr:nvSpPr>
      <xdr:spPr>
        <a:xfrm>
          <a:off x="14389744"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39750</xdr:rowOff>
    </xdr:from>
    <xdr:ext cx="405111" cy="259045"/>
    <xdr:sp macro="" textlink="">
      <xdr:nvSpPr>
        <xdr:cNvPr id="785" name="n_3mainValue【公民館】&#10;有形固定資産減価償却率"/>
        <xdr:cNvSpPr txBox="1"/>
      </xdr:nvSpPr>
      <xdr:spPr>
        <a:xfrm>
          <a:off x="135007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21789</xdr:rowOff>
    </xdr:from>
    <xdr:ext cx="405111" cy="259045"/>
    <xdr:sp macro="" textlink="">
      <xdr:nvSpPr>
        <xdr:cNvPr id="786" name="n_4mainValue【公民館】&#10;有形固定資産減価償却率"/>
        <xdr:cNvSpPr txBox="1"/>
      </xdr:nvSpPr>
      <xdr:spPr>
        <a:xfrm>
          <a:off x="126117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7" name="正方形/長方形 7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8" name="正方形/長方形 7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9" name="正方形/長方形 7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0" name="正方形/長方形 7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1" name="正方形/長方形 7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2" name="正方形/長方形 7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3" name="正方形/長方形 7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5" name="テキスト ボックス 7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797" name="直線コネクタ 796"/>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98" name="テキスト ボックス 797"/>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9" name="直線コネクタ 7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0" name="テキスト ボックス 7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01" name="直線コネクタ 800"/>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02" name="テキスト ボックス 801"/>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3" name="直線コネクタ 8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4" name="テキスト ボックス 8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806" name="直線コネクタ 805"/>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807" name="【公民館】&#10;一人当たり面積最小値テキスト"/>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808" name="直線コネクタ 807"/>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809" name="【公民館】&#10;一人当たり面積最大値テキスト"/>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810" name="直線コネクタ 809"/>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3827</xdr:rowOff>
    </xdr:from>
    <xdr:ext cx="469744" cy="259045"/>
    <xdr:sp macro="" textlink="">
      <xdr:nvSpPr>
        <xdr:cNvPr id="811" name="【公民館】&#10;一人当たり面積平均値テキスト"/>
        <xdr:cNvSpPr txBox="1"/>
      </xdr:nvSpPr>
      <xdr:spPr>
        <a:xfrm>
          <a:off x="22199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12" name="フローチャート: 判断 811"/>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813" name="フローチャート: 判断 812"/>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814" name="フローチャート: 判断 813"/>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815" name="フローチャート: 判断 814"/>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816" name="フローチャート: 判断 815"/>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7" name="テキスト ボックス 8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8" name="テキスト ボックス 8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9" name="テキスト ボックス 8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0" name="テキスト ボックス 8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1" name="テキスト ボックス 8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132271</xdr:rowOff>
    </xdr:from>
    <xdr:to>
      <xdr:col>116</xdr:col>
      <xdr:colOff>114300</xdr:colOff>
      <xdr:row>105</xdr:row>
      <xdr:rowOff>62421</xdr:rowOff>
    </xdr:to>
    <xdr:sp macro="" textlink="">
      <xdr:nvSpPr>
        <xdr:cNvPr id="822" name="楕円 821"/>
        <xdr:cNvSpPr/>
      </xdr:nvSpPr>
      <xdr:spPr>
        <a:xfrm>
          <a:off x="22110700" y="1796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155148</xdr:rowOff>
    </xdr:from>
    <xdr:ext cx="469744" cy="259045"/>
    <xdr:sp macro="" textlink="">
      <xdr:nvSpPr>
        <xdr:cNvPr id="823" name="【公民館】&#10;一人当たり面積該当値テキスト"/>
        <xdr:cNvSpPr txBox="1"/>
      </xdr:nvSpPr>
      <xdr:spPr>
        <a:xfrm>
          <a:off x="22199600" y="1781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139128</xdr:rowOff>
    </xdr:from>
    <xdr:to>
      <xdr:col>112</xdr:col>
      <xdr:colOff>38100</xdr:colOff>
      <xdr:row>105</xdr:row>
      <xdr:rowOff>69278</xdr:rowOff>
    </xdr:to>
    <xdr:sp macro="" textlink="">
      <xdr:nvSpPr>
        <xdr:cNvPr id="824" name="楕円 823"/>
        <xdr:cNvSpPr/>
      </xdr:nvSpPr>
      <xdr:spPr>
        <a:xfrm>
          <a:off x="21272500" y="179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11621</xdr:rowOff>
    </xdr:from>
    <xdr:to>
      <xdr:col>116</xdr:col>
      <xdr:colOff>63500</xdr:colOff>
      <xdr:row>105</xdr:row>
      <xdr:rowOff>18478</xdr:rowOff>
    </xdr:to>
    <xdr:cxnSp macro="">
      <xdr:nvCxnSpPr>
        <xdr:cNvPr id="825" name="直線コネクタ 824"/>
        <xdr:cNvCxnSpPr/>
      </xdr:nvCxnSpPr>
      <xdr:spPr>
        <a:xfrm flipV="1">
          <a:off x="21323300" y="18013871"/>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151130</xdr:rowOff>
    </xdr:from>
    <xdr:to>
      <xdr:col>107</xdr:col>
      <xdr:colOff>101600</xdr:colOff>
      <xdr:row>105</xdr:row>
      <xdr:rowOff>81280</xdr:rowOff>
    </xdr:to>
    <xdr:sp macro="" textlink="">
      <xdr:nvSpPr>
        <xdr:cNvPr id="826" name="楕円 825"/>
        <xdr:cNvSpPr/>
      </xdr:nvSpPr>
      <xdr:spPr>
        <a:xfrm>
          <a:off x="20383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18478</xdr:rowOff>
    </xdr:from>
    <xdr:to>
      <xdr:col>111</xdr:col>
      <xdr:colOff>177800</xdr:colOff>
      <xdr:row>105</xdr:row>
      <xdr:rowOff>30480</xdr:rowOff>
    </xdr:to>
    <xdr:cxnSp macro="">
      <xdr:nvCxnSpPr>
        <xdr:cNvPr id="827" name="直線コネクタ 826"/>
        <xdr:cNvCxnSpPr/>
      </xdr:nvCxnSpPr>
      <xdr:spPr>
        <a:xfrm flipV="1">
          <a:off x="20434300" y="18020728"/>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153988</xdr:rowOff>
    </xdr:from>
    <xdr:to>
      <xdr:col>102</xdr:col>
      <xdr:colOff>165100</xdr:colOff>
      <xdr:row>105</xdr:row>
      <xdr:rowOff>84138</xdr:rowOff>
    </xdr:to>
    <xdr:sp macro="" textlink="">
      <xdr:nvSpPr>
        <xdr:cNvPr id="828" name="楕円 827"/>
        <xdr:cNvSpPr/>
      </xdr:nvSpPr>
      <xdr:spPr>
        <a:xfrm>
          <a:off x="19494500" y="1798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30480</xdr:rowOff>
    </xdr:from>
    <xdr:to>
      <xdr:col>107</xdr:col>
      <xdr:colOff>50800</xdr:colOff>
      <xdr:row>105</xdr:row>
      <xdr:rowOff>33338</xdr:rowOff>
    </xdr:to>
    <xdr:cxnSp macro="">
      <xdr:nvCxnSpPr>
        <xdr:cNvPr id="829" name="直線コネクタ 828"/>
        <xdr:cNvCxnSpPr/>
      </xdr:nvCxnSpPr>
      <xdr:spPr>
        <a:xfrm flipV="1">
          <a:off x="19545300" y="18032730"/>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150558</xdr:rowOff>
    </xdr:from>
    <xdr:to>
      <xdr:col>98</xdr:col>
      <xdr:colOff>38100</xdr:colOff>
      <xdr:row>105</xdr:row>
      <xdr:rowOff>80708</xdr:rowOff>
    </xdr:to>
    <xdr:sp macro="" textlink="">
      <xdr:nvSpPr>
        <xdr:cNvPr id="830" name="楕円 829"/>
        <xdr:cNvSpPr/>
      </xdr:nvSpPr>
      <xdr:spPr>
        <a:xfrm>
          <a:off x="18605500" y="1798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29908</xdr:rowOff>
    </xdr:from>
    <xdr:to>
      <xdr:col>102</xdr:col>
      <xdr:colOff>114300</xdr:colOff>
      <xdr:row>105</xdr:row>
      <xdr:rowOff>33338</xdr:rowOff>
    </xdr:to>
    <xdr:cxnSp macro="">
      <xdr:nvCxnSpPr>
        <xdr:cNvPr id="831" name="直線コネクタ 830"/>
        <xdr:cNvCxnSpPr/>
      </xdr:nvCxnSpPr>
      <xdr:spPr>
        <a:xfrm>
          <a:off x="18656300" y="18032158"/>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120984</xdr:rowOff>
    </xdr:from>
    <xdr:ext cx="469744" cy="259045"/>
    <xdr:sp macro="" textlink="">
      <xdr:nvSpPr>
        <xdr:cNvPr id="832" name="n_1aveValue【公民館】&#10;一人当たり面積"/>
        <xdr:cNvSpPr txBox="1"/>
      </xdr:nvSpPr>
      <xdr:spPr>
        <a:xfrm>
          <a:off x="21075727" y="1829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123271</xdr:rowOff>
    </xdr:from>
    <xdr:ext cx="469744" cy="259045"/>
    <xdr:sp macro="" textlink="">
      <xdr:nvSpPr>
        <xdr:cNvPr id="833" name="n_2aveValue【公民館】&#10;一人当たり面積"/>
        <xdr:cNvSpPr txBox="1"/>
      </xdr:nvSpPr>
      <xdr:spPr>
        <a:xfrm>
          <a:off x="20199427" y="1829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122699</xdr:rowOff>
    </xdr:from>
    <xdr:ext cx="469744" cy="259045"/>
    <xdr:sp macro="" textlink="">
      <xdr:nvSpPr>
        <xdr:cNvPr id="834" name="n_3aveValue【公民館】&#10;一人当たり面積"/>
        <xdr:cNvSpPr txBox="1"/>
      </xdr:nvSpPr>
      <xdr:spPr>
        <a:xfrm>
          <a:off x="19310427"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150131</xdr:rowOff>
    </xdr:from>
    <xdr:ext cx="469744" cy="259045"/>
    <xdr:sp macro="" textlink="">
      <xdr:nvSpPr>
        <xdr:cNvPr id="835" name="n_4aveValue【公民館】&#10;一人当たり面積"/>
        <xdr:cNvSpPr txBox="1"/>
      </xdr:nvSpPr>
      <xdr:spPr>
        <a:xfrm>
          <a:off x="18421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85805</xdr:rowOff>
    </xdr:from>
    <xdr:ext cx="469744" cy="259045"/>
    <xdr:sp macro="" textlink="">
      <xdr:nvSpPr>
        <xdr:cNvPr id="836" name="n_1mainValue【公民館】&#10;一人当たり面積"/>
        <xdr:cNvSpPr txBox="1"/>
      </xdr:nvSpPr>
      <xdr:spPr>
        <a:xfrm>
          <a:off x="21075727" y="1774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97807</xdr:rowOff>
    </xdr:from>
    <xdr:ext cx="469744" cy="259045"/>
    <xdr:sp macro="" textlink="">
      <xdr:nvSpPr>
        <xdr:cNvPr id="837" name="n_2mainValue【公民館】&#10;一人当たり面積"/>
        <xdr:cNvSpPr txBox="1"/>
      </xdr:nvSpPr>
      <xdr:spPr>
        <a:xfrm>
          <a:off x="20199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100665</xdr:rowOff>
    </xdr:from>
    <xdr:ext cx="469744" cy="259045"/>
    <xdr:sp macro="" textlink="">
      <xdr:nvSpPr>
        <xdr:cNvPr id="838" name="n_3mainValue【公民館】&#10;一人当たり面積"/>
        <xdr:cNvSpPr txBox="1"/>
      </xdr:nvSpPr>
      <xdr:spPr>
        <a:xfrm>
          <a:off x="19310427" y="1776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97235</xdr:rowOff>
    </xdr:from>
    <xdr:ext cx="469744" cy="259045"/>
    <xdr:sp macro="" textlink="">
      <xdr:nvSpPr>
        <xdr:cNvPr id="839" name="n_4mainValue【公民館】&#10;一人当たり面積"/>
        <xdr:cNvSpPr txBox="1"/>
      </xdr:nvSpPr>
      <xdr:spPr>
        <a:xfrm>
          <a:off x="18421427" y="17756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0" name="正方形/長方形 8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1" name="正方形/長方形 8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2" name="テキスト ボックス 8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各施設の有形固定資産減価償却率は高い状況であり、施設の老朽化が進んでいる。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公営住宅および公民館において、有形固定資産減価償却率が高い。</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糸田町は旧産炭地であり、炭鉱閉山時の人口減少対策のため、多くの公営住宅を建設してきた。セーフティネットを兼ねる公営住宅のため、減少させるのは厳しい状況である。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糸田町公営住宅長寿命化計画により、建替等実施中である。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児童館は隣接する他施設との複合化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事業に伴い令和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年度に除却を行ったため、有形固定資産減価償却率が「値なし」となっている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保育所については、町立保育所が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か所ある。少子高齢化社会の中で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統合化を含めた検討が必要な状況であるが、時期については未定</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8,881
8,831
8.04
6,950,620
6,544,019
405,196
2,821,961
5,106,130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42</xdr:row>
      <xdr:rowOff>92528</xdr:rowOff>
    </xdr:to>
    <xdr:cxnSp macro="">
      <xdr:nvCxnSpPr>
        <xdr:cNvPr id="58" name="直線コネクタ 57"/>
        <xdr:cNvCxnSpPr/>
      </xdr:nvCxnSpPr>
      <xdr:spPr>
        <a:xfrm flipV="1">
          <a:off x="4634865" y="5714456"/>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111596</xdr:rowOff>
    </xdr:from>
    <xdr:ext cx="405111" cy="259045"/>
    <xdr:sp macro="" textlink="">
      <xdr:nvSpPr>
        <xdr:cNvPr id="63" name="【図書館】&#10;有形固定資産減価償却率平均値テキスト"/>
        <xdr:cNvSpPr txBox="1"/>
      </xdr:nvSpPr>
      <xdr:spPr>
        <a:xfrm>
          <a:off x="4673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133169</xdr:rowOff>
    </xdr:from>
    <xdr:to>
      <xdr:col>24</xdr:col>
      <xdr:colOff>114300</xdr:colOff>
      <xdr:row>37</xdr:row>
      <xdr:rowOff>63319</xdr:rowOff>
    </xdr:to>
    <xdr:sp macro="" textlink="">
      <xdr:nvSpPr>
        <xdr:cNvPr id="64" name="フローチャート: 判断 63"/>
        <xdr:cNvSpPr/>
      </xdr:nvSpPr>
      <xdr:spPr>
        <a:xfrm>
          <a:off x="4584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6" name="フローチャート: 判断 65"/>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41728</xdr:rowOff>
    </xdr:from>
    <xdr:to>
      <xdr:col>10</xdr:col>
      <xdr:colOff>165100</xdr:colOff>
      <xdr:row>36</xdr:row>
      <xdr:rowOff>143328</xdr:rowOff>
    </xdr:to>
    <xdr:sp macro="" textlink="">
      <xdr:nvSpPr>
        <xdr:cNvPr id="67" name="フローチャート: 判断 66"/>
        <xdr:cNvSpPr/>
      </xdr:nvSpPr>
      <xdr:spPr>
        <a:xfrm>
          <a:off x="1968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93980</xdr:rowOff>
    </xdr:from>
    <xdr:to>
      <xdr:col>6</xdr:col>
      <xdr:colOff>38100</xdr:colOff>
      <xdr:row>37</xdr:row>
      <xdr:rowOff>24130</xdr:rowOff>
    </xdr:to>
    <xdr:sp macro="" textlink="">
      <xdr:nvSpPr>
        <xdr:cNvPr id="68" name="フローチャート: 判断 67"/>
        <xdr:cNvSpPr/>
      </xdr:nvSpPr>
      <xdr:spPr>
        <a:xfrm>
          <a:off x="1079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25400</xdr:rowOff>
    </xdr:from>
    <xdr:to>
      <xdr:col>24</xdr:col>
      <xdr:colOff>114300</xdr:colOff>
      <xdr:row>36</xdr:row>
      <xdr:rowOff>127000</xdr:rowOff>
    </xdr:to>
    <xdr:sp macro="" textlink="">
      <xdr:nvSpPr>
        <xdr:cNvPr id="74" name="楕円 73"/>
        <xdr:cNvSpPr/>
      </xdr:nvSpPr>
      <xdr:spPr>
        <a:xfrm>
          <a:off x="458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48277</xdr:rowOff>
    </xdr:from>
    <xdr:ext cx="405111" cy="259045"/>
    <xdr:sp macro="" textlink="">
      <xdr:nvSpPr>
        <xdr:cNvPr id="75" name="【図書館】&#10;有形固定資産減価償却率該当値テキスト"/>
        <xdr:cNvSpPr txBox="1"/>
      </xdr:nvSpPr>
      <xdr:spPr>
        <a:xfrm>
          <a:off x="46736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164193</xdr:rowOff>
    </xdr:from>
    <xdr:to>
      <xdr:col>20</xdr:col>
      <xdr:colOff>38100</xdr:colOff>
      <xdr:row>36</xdr:row>
      <xdr:rowOff>94343</xdr:rowOff>
    </xdr:to>
    <xdr:sp macro="" textlink="">
      <xdr:nvSpPr>
        <xdr:cNvPr id="76" name="楕円 75"/>
        <xdr:cNvSpPr/>
      </xdr:nvSpPr>
      <xdr:spPr>
        <a:xfrm>
          <a:off x="3746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43543</xdr:rowOff>
    </xdr:from>
    <xdr:to>
      <xdr:col>24</xdr:col>
      <xdr:colOff>63500</xdr:colOff>
      <xdr:row>36</xdr:row>
      <xdr:rowOff>76200</xdr:rowOff>
    </xdr:to>
    <xdr:cxnSp macro="">
      <xdr:nvCxnSpPr>
        <xdr:cNvPr id="77" name="直線コネクタ 76"/>
        <xdr:cNvCxnSpPr/>
      </xdr:nvCxnSpPr>
      <xdr:spPr>
        <a:xfrm>
          <a:off x="3797300" y="62157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131536</xdr:rowOff>
    </xdr:from>
    <xdr:to>
      <xdr:col>15</xdr:col>
      <xdr:colOff>101600</xdr:colOff>
      <xdr:row>36</xdr:row>
      <xdr:rowOff>61686</xdr:rowOff>
    </xdr:to>
    <xdr:sp macro="" textlink="">
      <xdr:nvSpPr>
        <xdr:cNvPr id="78" name="楕円 77"/>
        <xdr:cNvSpPr/>
      </xdr:nvSpPr>
      <xdr:spPr>
        <a:xfrm>
          <a:off x="2857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10886</xdr:rowOff>
    </xdr:from>
    <xdr:to>
      <xdr:col>19</xdr:col>
      <xdr:colOff>177800</xdr:colOff>
      <xdr:row>36</xdr:row>
      <xdr:rowOff>43543</xdr:rowOff>
    </xdr:to>
    <xdr:cxnSp macro="">
      <xdr:nvCxnSpPr>
        <xdr:cNvPr id="79" name="直線コネクタ 78"/>
        <xdr:cNvCxnSpPr/>
      </xdr:nvCxnSpPr>
      <xdr:spPr>
        <a:xfrm>
          <a:off x="2908300" y="618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98878</xdr:rowOff>
    </xdr:from>
    <xdr:to>
      <xdr:col>10</xdr:col>
      <xdr:colOff>165100</xdr:colOff>
      <xdr:row>36</xdr:row>
      <xdr:rowOff>29028</xdr:rowOff>
    </xdr:to>
    <xdr:sp macro="" textlink="">
      <xdr:nvSpPr>
        <xdr:cNvPr id="80" name="楕円 79"/>
        <xdr:cNvSpPr/>
      </xdr:nvSpPr>
      <xdr:spPr>
        <a:xfrm>
          <a:off x="1968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149678</xdr:rowOff>
    </xdr:from>
    <xdr:to>
      <xdr:col>15</xdr:col>
      <xdr:colOff>50800</xdr:colOff>
      <xdr:row>36</xdr:row>
      <xdr:rowOff>10886</xdr:rowOff>
    </xdr:to>
    <xdr:cxnSp macro="">
      <xdr:nvCxnSpPr>
        <xdr:cNvPr id="81" name="直線コネクタ 80"/>
        <xdr:cNvCxnSpPr/>
      </xdr:nvCxnSpPr>
      <xdr:spPr>
        <a:xfrm>
          <a:off x="2019300" y="61504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66222</xdr:rowOff>
    </xdr:from>
    <xdr:to>
      <xdr:col>6</xdr:col>
      <xdr:colOff>38100</xdr:colOff>
      <xdr:row>35</xdr:row>
      <xdr:rowOff>167822</xdr:rowOff>
    </xdr:to>
    <xdr:sp macro="" textlink="">
      <xdr:nvSpPr>
        <xdr:cNvPr id="82" name="楕円 81"/>
        <xdr:cNvSpPr/>
      </xdr:nvSpPr>
      <xdr:spPr>
        <a:xfrm>
          <a:off x="1079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117022</xdr:rowOff>
    </xdr:from>
    <xdr:to>
      <xdr:col>10</xdr:col>
      <xdr:colOff>114300</xdr:colOff>
      <xdr:row>35</xdr:row>
      <xdr:rowOff>149678</xdr:rowOff>
    </xdr:to>
    <xdr:cxnSp macro="">
      <xdr:nvCxnSpPr>
        <xdr:cNvPr id="83" name="直線コネクタ 82"/>
        <xdr:cNvCxnSpPr/>
      </xdr:nvCxnSpPr>
      <xdr:spPr>
        <a:xfrm>
          <a:off x="1130300" y="6117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23421</xdr:rowOff>
    </xdr:from>
    <xdr:ext cx="405111" cy="259045"/>
    <xdr:sp macro="" textlink="">
      <xdr:nvSpPr>
        <xdr:cNvPr id="84" name="n_1aveValue【図書館】&#10;有形固定資産減価償却率"/>
        <xdr:cNvSpPr txBox="1"/>
      </xdr:nvSpPr>
      <xdr:spPr>
        <a:xfrm>
          <a:off x="35820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5460</xdr:rowOff>
    </xdr:from>
    <xdr:ext cx="405111" cy="259045"/>
    <xdr:sp macro="" textlink="">
      <xdr:nvSpPr>
        <xdr:cNvPr id="85" name="n_2aveValue【図書館】&#10;有形固定資産減価償却率"/>
        <xdr:cNvSpPr txBox="1"/>
      </xdr:nvSpPr>
      <xdr:spPr>
        <a:xfrm>
          <a:off x="2705744"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134455</xdr:rowOff>
    </xdr:from>
    <xdr:ext cx="405111" cy="259045"/>
    <xdr:sp macro="" textlink="">
      <xdr:nvSpPr>
        <xdr:cNvPr id="86" name="n_3aveValue【図書館】&#10;有形固定資産減価償却率"/>
        <xdr:cNvSpPr txBox="1"/>
      </xdr:nvSpPr>
      <xdr:spPr>
        <a:xfrm>
          <a:off x="1816744" y="630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15257</xdr:rowOff>
    </xdr:from>
    <xdr:ext cx="405111" cy="259045"/>
    <xdr:sp macro="" textlink="">
      <xdr:nvSpPr>
        <xdr:cNvPr id="87" name="n_4aveValue【図書館】&#10;有形固定資産減価償却率"/>
        <xdr:cNvSpPr txBox="1"/>
      </xdr:nvSpPr>
      <xdr:spPr>
        <a:xfrm>
          <a:off x="9277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110870</xdr:rowOff>
    </xdr:from>
    <xdr:ext cx="405111" cy="259045"/>
    <xdr:sp macro="" textlink="">
      <xdr:nvSpPr>
        <xdr:cNvPr id="88" name="n_1mainValue【図書館】&#10;有形固定資産減価償却率"/>
        <xdr:cNvSpPr txBox="1"/>
      </xdr:nvSpPr>
      <xdr:spPr>
        <a:xfrm>
          <a:off x="35820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78213</xdr:rowOff>
    </xdr:from>
    <xdr:ext cx="405111" cy="259045"/>
    <xdr:sp macro="" textlink="">
      <xdr:nvSpPr>
        <xdr:cNvPr id="89" name="n_2mainValue【図書館】&#10;有形固定資産減価償却率"/>
        <xdr:cNvSpPr txBox="1"/>
      </xdr:nvSpPr>
      <xdr:spPr>
        <a:xfrm>
          <a:off x="2705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45555</xdr:rowOff>
    </xdr:from>
    <xdr:ext cx="405111" cy="259045"/>
    <xdr:sp macro="" textlink="">
      <xdr:nvSpPr>
        <xdr:cNvPr id="90" name="n_3mainValue【図書館】&#10;有形固定資産減価償却率"/>
        <xdr:cNvSpPr txBox="1"/>
      </xdr:nvSpPr>
      <xdr:spPr>
        <a:xfrm>
          <a:off x="1816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12899</xdr:rowOff>
    </xdr:from>
    <xdr:ext cx="405111" cy="259045"/>
    <xdr:sp macro="" textlink="">
      <xdr:nvSpPr>
        <xdr:cNvPr id="91" name="n_4mainValue【図書館】&#10;有形固定資産減価償却率"/>
        <xdr:cNvSpPr txBox="1"/>
      </xdr:nvSpPr>
      <xdr:spPr>
        <a:xfrm>
          <a:off x="927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125730</xdr:rowOff>
    </xdr:from>
    <xdr:to>
      <xdr:col>54</xdr:col>
      <xdr:colOff>189865</xdr:colOff>
      <xdr:row>41</xdr:row>
      <xdr:rowOff>60960</xdr:rowOff>
    </xdr:to>
    <xdr:cxnSp macro="">
      <xdr:nvCxnSpPr>
        <xdr:cNvPr id="115" name="直線コネクタ 114"/>
        <xdr:cNvCxnSpPr/>
      </xdr:nvCxnSpPr>
      <xdr:spPr>
        <a:xfrm flipV="1">
          <a:off x="10476865" y="56121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6" name="【図書館】&#10;一人当たり面積最小値テキスト"/>
        <xdr:cNvSpPr txBox="1"/>
      </xdr:nvSpPr>
      <xdr:spPr>
        <a:xfrm>
          <a:off x="105156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7" name="直線コネクタ 116"/>
        <xdr:cNvCxnSpPr/>
      </xdr:nvCxnSpPr>
      <xdr:spPr>
        <a:xfrm>
          <a:off x="10388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72407</xdr:rowOff>
    </xdr:from>
    <xdr:ext cx="469744" cy="259045"/>
    <xdr:sp macro="" textlink="">
      <xdr:nvSpPr>
        <xdr:cNvPr id="118" name="【図書館】&#10;一人当たり面積最大値テキスト"/>
        <xdr:cNvSpPr txBox="1"/>
      </xdr:nvSpPr>
      <xdr:spPr>
        <a:xfrm>
          <a:off x="10515600" y="53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125730</xdr:rowOff>
    </xdr:from>
    <xdr:to>
      <xdr:col>55</xdr:col>
      <xdr:colOff>88900</xdr:colOff>
      <xdr:row>32</xdr:row>
      <xdr:rowOff>125730</xdr:rowOff>
    </xdr:to>
    <xdr:cxnSp macro="">
      <xdr:nvCxnSpPr>
        <xdr:cNvPr id="119" name="直線コネクタ 118"/>
        <xdr:cNvCxnSpPr/>
      </xdr:nvCxnSpPr>
      <xdr:spPr>
        <a:xfrm>
          <a:off x="10388600" y="561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135907</xdr:rowOff>
    </xdr:from>
    <xdr:ext cx="469744" cy="259045"/>
    <xdr:sp macro="" textlink="">
      <xdr:nvSpPr>
        <xdr:cNvPr id="120" name="【図書館】&#10;一人当たり面積平均値テキスト"/>
        <xdr:cNvSpPr txBox="1"/>
      </xdr:nvSpPr>
      <xdr:spPr>
        <a:xfrm>
          <a:off x="10515600" y="66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113030</xdr:rowOff>
    </xdr:from>
    <xdr:to>
      <xdr:col>55</xdr:col>
      <xdr:colOff>50800</xdr:colOff>
      <xdr:row>40</xdr:row>
      <xdr:rowOff>43180</xdr:rowOff>
    </xdr:to>
    <xdr:sp macro="" textlink="">
      <xdr:nvSpPr>
        <xdr:cNvPr id="121" name="フローチャート: 判断 120"/>
        <xdr:cNvSpPr/>
      </xdr:nvSpPr>
      <xdr:spPr>
        <a:xfrm>
          <a:off x="104267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22" name="フローチャート: 判断 121"/>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71120</xdr:rowOff>
    </xdr:from>
    <xdr:to>
      <xdr:col>46</xdr:col>
      <xdr:colOff>38100</xdr:colOff>
      <xdr:row>40</xdr:row>
      <xdr:rowOff>1270</xdr:rowOff>
    </xdr:to>
    <xdr:sp macro="" textlink="">
      <xdr:nvSpPr>
        <xdr:cNvPr id="123" name="フローチャート: 判断 122"/>
        <xdr:cNvSpPr/>
      </xdr:nvSpPr>
      <xdr:spPr>
        <a:xfrm>
          <a:off x="8699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105410</xdr:rowOff>
    </xdr:from>
    <xdr:to>
      <xdr:col>41</xdr:col>
      <xdr:colOff>101600</xdr:colOff>
      <xdr:row>40</xdr:row>
      <xdr:rowOff>35560</xdr:rowOff>
    </xdr:to>
    <xdr:sp macro="" textlink="">
      <xdr:nvSpPr>
        <xdr:cNvPr id="124" name="フローチャート: 判断 123"/>
        <xdr:cNvSpPr/>
      </xdr:nvSpPr>
      <xdr:spPr>
        <a:xfrm>
          <a:off x="7810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2540</xdr:rowOff>
    </xdr:from>
    <xdr:to>
      <xdr:col>36</xdr:col>
      <xdr:colOff>165100</xdr:colOff>
      <xdr:row>40</xdr:row>
      <xdr:rowOff>104140</xdr:rowOff>
    </xdr:to>
    <xdr:sp macro="" textlink="">
      <xdr:nvSpPr>
        <xdr:cNvPr id="125" name="フローチャート: 判断 124"/>
        <xdr:cNvSpPr/>
      </xdr:nvSpPr>
      <xdr:spPr>
        <a:xfrm>
          <a:off x="6921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162560</xdr:rowOff>
    </xdr:from>
    <xdr:to>
      <xdr:col>55</xdr:col>
      <xdr:colOff>50800</xdr:colOff>
      <xdr:row>41</xdr:row>
      <xdr:rowOff>92710</xdr:rowOff>
    </xdr:to>
    <xdr:sp macro="" textlink="">
      <xdr:nvSpPr>
        <xdr:cNvPr id="131" name="楕円 130"/>
        <xdr:cNvSpPr/>
      </xdr:nvSpPr>
      <xdr:spPr>
        <a:xfrm>
          <a:off x="10426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77487</xdr:rowOff>
    </xdr:from>
    <xdr:ext cx="469744" cy="259045"/>
    <xdr:sp macro="" textlink="">
      <xdr:nvSpPr>
        <xdr:cNvPr id="132" name="【図書館】&#10;一人当たり面積該当値テキスト"/>
        <xdr:cNvSpPr txBox="1"/>
      </xdr:nvSpPr>
      <xdr:spPr>
        <a:xfrm>
          <a:off x="10515600" y="693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166370</xdr:rowOff>
    </xdr:from>
    <xdr:to>
      <xdr:col>50</xdr:col>
      <xdr:colOff>165100</xdr:colOff>
      <xdr:row>41</xdr:row>
      <xdr:rowOff>96520</xdr:rowOff>
    </xdr:to>
    <xdr:sp macro="" textlink="">
      <xdr:nvSpPr>
        <xdr:cNvPr id="133" name="楕円 132"/>
        <xdr:cNvSpPr/>
      </xdr:nvSpPr>
      <xdr:spPr>
        <a:xfrm>
          <a:off x="9588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41910</xdr:rowOff>
    </xdr:from>
    <xdr:to>
      <xdr:col>55</xdr:col>
      <xdr:colOff>0</xdr:colOff>
      <xdr:row>41</xdr:row>
      <xdr:rowOff>45720</xdr:rowOff>
    </xdr:to>
    <xdr:cxnSp macro="">
      <xdr:nvCxnSpPr>
        <xdr:cNvPr id="134" name="直線コネクタ 133"/>
        <xdr:cNvCxnSpPr/>
      </xdr:nvCxnSpPr>
      <xdr:spPr>
        <a:xfrm flipV="1">
          <a:off x="9639300" y="70713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166370</xdr:rowOff>
    </xdr:from>
    <xdr:to>
      <xdr:col>46</xdr:col>
      <xdr:colOff>38100</xdr:colOff>
      <xdr:row>41</xdr:row>
      <xdr:rowOff>96520</xdr:rowOff>
    </xdr:to>
    <xdr:sp macro="" textlink="">
      <xdr:nvSpPr>
        <xdr:cNvPr id="135" name="楕円 134"/>
        <xdr:cNvSpPr/>
      </xdr:nvSpPr>
      <xdr:spPr>
        <a:xfrm>
          <a:off x="8699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45720</xdr:rowOff>
    </xdr:from>
    <xdr:to>
      <xdr:col>50</xdr:col>
      <xdr:colOff>114300</xdr:colOff>
      <xdr:row>41</xdr:row>
      <xdr:rowOff>45720</xdr:rowOff>
    </xdr:to>
    <xdr:cxnSp macro="">
      <xdr:nvCxnSpPr>
        <xdr:cNvPr id="136" name="直線コネクタ 135"/>
        <xdr:cNvCxnSpPr/>
      </xdr:nvCxnSpPr>
      <xdr:spPr>
        <a:xfrm>
          <a:off x="8750300" y="707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170180</xdr:rowOff>
    </xdr:from>
    <xdr:to>
      <xdr:col>41</xdr:col>
      <xdr:colOff>101600</xdr:colOff>
      <xdr:row>41</xdr:row>
      <xdr:rowOff>100330</xdr:rowOff>
    </xdr:to>
    <xdr:sp macro="" textlink="">
      <xdr:nvSpPr>
        <xdr:cNvPr id="137" name="楕円 136"/>
        <xdr:cNvSpPr/>
      </xdr:nvSpPr>
      <xdr:spPr>
        <a:xfrm>
          <a:off x="7810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45720</xdr:rowOff>
    </xdr:from>
    <xdr:to>
      <xdr:col>45</xdr:col>
      <xdr:colOff>177800</xdr:colOff>
      <xdr:row>41</xdr:row>
      <xdr:rowOff>49530</xdr:rowOff>
    </xdr:to>
    <xdr:cxnSp macro="">
      <xdr:nvCxnSpPr>
        <xdr:cNvPr id="138" name="直線コネクタ 137"/>
        <xdr:cNvCxnSpPr/>
      </xdr:nvCxnSpPr>
      <xdr:spPr>
        <a:xfrm flipV="1">
          <a:off x="7861300" y="7075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170180</xdr:rowOff>
    </xdr:from>
    <xdr:to>
      <xdr:col>36</xdr:col>
      <xdr:colOff>165100</xdr:colOff>
      <xdr:row>41</xdr:row>
      <xdr:rowOff>100330</xdr:rowOff>
    </xdr:to>
    <xdr:sp macro="" textlink="">
      <xdr:nvSpPr>
        <xdr:cNvPr id="139" name="楕円 138"/>
        <xdr:cNvSpPr/>
      </xdr:nvSpPr>
      <xdr:spPr>
        <a:xfrm>
          <a:off x="6921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49530</xdr:rowOff>
    </xdr:from>
    <xdr:to>
      <xdr:col>41</xdr:col>
      <xdr:colOff>50800</xdr:colOff>
      <xdr:row>41</xdr:row>
      <xdr:rowOff>49530</xdr:rowOff>
    </xdr:to>
    <xdr:cxnSp macro="">
      <xdr:nvCxnSpPr>
        <xdr:cNvPr id="140" name="直線コネクタ 139"/>
        <xdr:cNvCxnSpPr/>
      </xdr:nvCxnSpPr>
      <xdr:spPr>
        <a:xfrm>
          <a:off x="6972300" y="707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17797</xdr:rowOff>
    </xdr:from>
    <xdr:ext cx="469744" cy="259045"/>
    <xdr:sp macro="" textlink="">
      <xdr:nvSpPr>
        <xdr:cNvPr id="141" name="n_1aveValue【図書館】&#10;一人当たり面積"/>
        <xdr:cNvSpPr txBox="1"/>
      </xdr:nvSpPr>
      <xdr:spPr>
        <a:xfrm>
          <a:off x="93917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17797</xdr:rowOff>
    </xdr:from>
    <xdr:ext cx="469744" cy="259045"/>
    <xdr:sp macro="" textlink="">
      <xdr:nvSpPr>
        <xdr:cNvPr id="142" name="n_2aveValue【図書館】&#10;一人当たり面積"/>
        <xdr:cNvSpPr txBox="1"/>
      </xdr:nvSpPr>
      <xdr:spPr>
        <a:xfrm>
          <a:off x="8515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52087</xdr:rowOff>
    </xdr:from>
    <xdr:ext cx="469744" cy="259045"/>
    <xdr:sp macro="" textlink="">
      <xdr:nvSpPr>
        <xdr:cNvPr id="143" name="n_3aveValue【図書館】&#10;一人当たり面積"/>
        <xdr:cNvSpPr txBox="1"/>
      </xdr:nvSpPr>
      <xdr:spPr>
        <a:xfrm>
          <a:off x="7626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120667</xdr:rowOff>
    </xdr:from>
    <xdr:ext cx="469744" cy="259045"/>
    <xdr:sp macro="" textlink="">
      <xdr:nvSpPr>
        <xdr:cNvPr id="144" name="n_4aveValue【図書館】&#10;一人当たり面積"/>
        <xdr:cNvSpPr txBox="1"/>
      </xdr:nvSpPr>
      <xdr:spPr>
        <a:xfrm>
          <a:off x="6737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87647</xdr:rowOff>
    </xdr:from>
    <xdr:ext cx="469744" cy="259045"/>
    <xdr:sp macro="" textlink="">
      <xdr:nvSpPr>
        <xdr:cNvPr id="145" name="n_1mainValue【図書館】&#10;一人当たり面積"/>
        <xdr:cNvSpPr txBox="1"/>
      </xdr:nvSpPr>
      <xdr:spPr>
        <a:xfrm>
          <a:off x="93917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87647</xdr:rowOff>
    </xdr:from>
    <xdr:ext cx="469744" cy="259045"/>
    <xdr:sp macro="" textlink="">
      <xdr:nvSpPr>
        <xdr:cNvPr id="146" name="n_2mainValue【図書館】&#10;一人当たり面積"/>
        <xdr:cNvSpPr txBox="1"/>
      </xdr:nvSpPr>
      <xdr:spPr>
        <a:xfrm>
          <a:off x="8515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91457</xdr:rowOff>
    </xdr:from>
    <xdr:ext cx="469744" cy="259045"/>
    <xdr:sp macro="" textlink="">
      <xdr:nvSpPr>
        <xdr:cNvPr id="147" name="n_3mainValue【図書館】&#10;一人当たり面積"/>
        <xdr:cNvSpPr txBox="1"/>
      </xdr:nvSpPr>
      <xdr:spPr>
        <a:xfrm>
          <a:off x="76264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91457</xdr:rowOff>
    </xdr:from>
    <xdr:ext cx="469744" cy="259045"/>
    <xdr:sp macro="" textlink="">
      <xdr:nvSpPr>
        <xdr:cNvPr id="148" name="n_4mainValue【図書館】&#10;一人当たり面積"/>
        <xdr:cNvSpPr txBox="1"/>
      </xdr:nvSpPr>
      <xdr:spPr>
        <a:xfrm>
          <a:off x="67374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171" name="直線コネクタ 170"/>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72"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3" name="直線コネクタ 172"/>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174" name="【体育館・プール】&#10;有形固定資産減価償却率最大値テキスト"/>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175" name="直線コネクタ 174"/>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54373</xdr:rowOff>
    </xdr:from>
    <xdr:ext cx="405111" cy="259045"/>
    <xdr:sp macro="" textlink="">
      <xdr:nvSpPr>
        <xdr:cNvPr id="176" name="【体育館・プール】&#10;有形固定資産減価償却率平均値テキスト"/>
        <xdr:cNvSpPr txBox="1"/>
      </xdr:nvSpPr>
      <xdr:spPr>
        <a:xfrm>
          <a:off x="4673600" y="999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177" name="フローチャート: 判断 176"/>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178" name="フローチャート: 判断 177"/>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179" name="フローチャート: 判断 178"/>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180" name="フローチャート: 判断 179"/>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181" name="フローチャート: 判断 180"/>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120650</xdr:rowOff>
    </xdr:from>
    <xdr:to>
      <xdr:col>24</xdr:col>
      <xdr:colOff>114300</xdr:colOff>
      <xdr:row>64</xdr:row>
      <xdr:rowOff>50800</xdr:rowOff>
    </xdr:to>
    <xdr:sp macro="" textlink="">
      <xdr:nvSpPr>
        <xdr:cNvPr id="187" name="楕円 186"/>
        <xdr:cNvSpPr/>
      </xdr:nvSpPr>
      <xdr:spPr>
        <a:xfrm>
          <a:off x="4584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35577</xdr:rowOff>
    </xdr:from>
    <xdr:ext cx="469744" cy="259045"/>
    <xdr:sp macro="" textlink="">
      <xdr:nvSpPr>
        <xdr:cNvPr id="188" name="【体育館・プール】&#10;有形固定資産減価償却率該当値テキスト"/>
        <xdr:cNvSpPr txBox="1"/>
      </xdr:nvSpPr>
      <xdr:spPr>
        <a:xfrm>
          <a:off x="4673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120650</xdr:rowOff>
    </xdr:from>
    <xdr:to>
      <xdr:col>20</xdr:col>
      <xdr:colOff>38100</xdr:colOff>
      <xdr:row>64</xdr:row>
      <xdr:rowOff>50800</xdr:rowOff>
    </xdr:to>
    <xdr:sp macro="" textlink="">
      <xdr:nvSpPr>
        <xdr:cNvPr id="189" name="楕円 188"/>
        <xdr:cNvSpPr/>
      </xdr:nvSpPr>
      <xdr:spPr>
        <a:xfrm>
          <a:off x="3746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0</xdr:rowOff>
    </xdr:from>
    <xdr:to>
      <xdr:col>24</xdr:col>
      <xdr:colOff>63500</xdr:colOff>
      <xdr:row>64</xdr:row>
      <xdr:rowOff>0</xdr:rowOff>
    </xdr:to>
    <xdr:cxnSp macro="">
      <xdr:nvCxnSpPr>
        <xdr:cNvPr id="190" name="直線コネクタ 189"/>
        <xdr:cNvCxnSpPr/>
      </xdr:nvCxnSpPr>
      <xdr:spPr>
        <a:xfrm>
          <a:off x="3797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88646</xdr:rowOff>
    </xdr:from>
    <xdr:to>
      <xdr:col>15</xdr:col>
      <xdr:colOff>101600</xdr:colOff>
      <xdr:row>63</xdr:row>
      <xdr:rowOff>18796</xdr:rowOff>
    </xdr:to>
    <xdr:sp macro="" textlink="">
      <xdr:nvSpPr>
        <xdr:cNvPr id="191" name="楕円 190"/>
        <xdr:cNvSpPr/>
      </xdr:nvSpPr>
      <xdr:spPr>
        <a:xfrm>
          <a:off x="2857500" y="107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139446</xdr:rowOff>
    </xdr:from>
    <xdr:to>
      <xdr:col>19</xdr:col>
      <xdr:colOff>177800</xdr:colOff>
      <xdr:row>64</xdr:row>
      <xdr:rowOff>0</xdr:rowOff>
    </xdr:to>
    <xdr:cxnSp macro="">
      <xdr:nvCxnSpPr>
        <xdr:cNvPr id="192" name="直線コネクタ 191"/>
        <xdr:cNvCxnSpPr/>
      </xdr:nvCxnSpPr>
      <xdr:spPr>
        <a:xfrm>
          <a:off x="2908300" y="10769346"/>
          <a:ext cx="889000" cy="2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52070</xdr:rowOff>
    </xdr:from>
    <xdr:to>
      <xdr:col>10</xdr:col>
      <xdr:colOff>165100</xdr:colOff>
      <xdr:row>62</xdr:row>
      <xdr:rowOff>153670</xdr:rowOff>
    </xdr:to>
    <xdr:sp macro="" textlink="">
      <xdr:nvSpPr>
        <xdr:cNvPr id="193" name="楕円 192"/>
        <xdr:cNvSpPr/>
      </xdr:nvSpPr>
      <xdr:spPr>
        <a:xfrm>
          <a:off x="196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102870</xdr:rowOff>
    </xdr:from>
    <xdr:to>
      <xdr:col>15</xdr:col>
      <xdr:colOff>50800</xdr:colOff>
      <xdr:row>62</xdr:row>
      <xdr:rowOff>139446</xdr:rowOff>
    </xdr:to>
    <xdr:cxnSp macro="">
      <xdr:nvCxnSpPr>
        <xdr:cNvPr id="194" name="直線コネクタ 193"/>
        <xdr:cNvCxnSpPr/>
      </xdr:nvCxnSpPr>
      <xdr:spPr>
        <a:xfrm>
          <a:off x="2019300" y="1073277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15494</xdr:rowOff>
    </xdr:from>
    <xdr:to>
      <xdr:col>6</xdr:col>
      <xdr:colOff>38100</xdr:colOff>
      <xdr:row>62</xdr:row>
      <xdr:rowOff>117094</xdr:rowOff>
    </xdr:to>
    <xdr:sp macro="" textlink="">
      <xdr:nvSpPr>
        <xdr:cNvPr id="195" name="楕円 194"/>
        <xdr:cNvSpPr/>
      </xdr:nvSpPr>
      <xdr:spPr>
        <a:xfrm>
          <a:off x="10795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66294</xdr:rowOff>
    </xdr:from>
    <xdr:to>
      <xdr:col>10</xdr:col>
      <xdr:colOff>114300</xdr:colOff>
      <xdr:row>62</xdr:row>
      <xdr:rowOff>102870</xdr:rowOff>
    </xdr:to>
    <xdr:cxnSp macro="">
      <xdr:nvCxnSpPr>
        <xdr:cNvPr id="196" name="直線コネクタ 195"/>
        <xdr:cNvCxnSpPr/>
      </xdr:nvCxnSpPr>
      <xdr:spPr>
        <a:xfrm>
          <a:off x="1130300" y="1069619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197" name="n_1aveValue【体育館・プール】&#10;有形固定資産減価償却率"/>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198" name="n_2aveValue【体育館・プール】&#10;有形固定資産減価償却率"/>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199" name="n_3aveValue【体育館・プール】&#10;有形固定資産減価償却率"/>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200" name="n_4aveValue【体育館・プール】&#10;有形固定資産減価償却率"/>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41927</xdr:rowOff>
    </xdr:from>
    <xdr:ext cx="469744" cy="259045"/>
    <xdr:sp macro="" textlink="">
      <xdr:nvSpPr>
        <xdr:cNvPr id="201" name="n_1mainValue【体育館・プール】&#10;有形固定資産減価償却率"/>
        <xdr:cNvSpPr txBox="1"/>
      </xdr:nvSpPr>
      <xdr:spPr>
        <a:xfrm>
          <a:off x="3549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9923</xdr:rowOff>
    </xdr:from>
    <xdr:ext cx="405111" cy="259045"/>
    <xdr:sp macro="" textlink="">
      <xdr:nvSpPr>
        <xdr:cNvPr id="202" name="n_2mainValue【体育館・プール】&#10;有形固定資産減価償却率"/>
        <xdr:cNvSpPr txBox="1"/>
      </xdr:nvSpPr>
      <xdr:spPr>
        <a:xfrm>
          <a:off x="2705744" y="1081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144797</xdr:rowOff>
    </xdr:from>
    <xdr:ext cx="405111" cy="259045"/>
    <xdr:sp macro="" textlink="">
      <xdr:nvSpPr>
        <xdr:cNvPr id="203" name="n_3mainValue【体育館・プール】&#10;有形固定資産減価償却率"/>
        <xdr:cNvSpPr txBox="1"/>
      </xdr:nvSpPr>
      <xdr:spPr>
        <a:xfrm>
          <a:off x="1816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108221</xdr:rowOff>
    </xdr:from>
    <xdr:ext cx="405111" cy="259045"/>
    <xdr:sp macro="" textlink="">
      <xdr:nvSpPr>
        <xdr:cNvPr id="204" name="n_4mainValue【体育館・プール】&#10;有形固定資産減価償却率"/>
        <xdr:cNvSpPr txBox="1"/>
      </xdr:nvSpPr>
      <xdr:spPr>
        <a:xfrm>
          <a:off x="927744" y="1073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228" name="直線コネクタ 227"/>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229" name="【体育館・プール】&#10;一人当たり面積最小値テキスト"/>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230" name="直線コネクタ 229"/>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231" name="【体育館・プール】&#10;一人当たり面積最大値テキスト"/>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232" name="直線コネクタ 231"/>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17416</xdr:rowOff>
    </xdr:from>
    <xdr:ext cx="469744" cy="259045"/>
    <xdr:sp macro="" textlink="">
      <xdr:nvSpPr>
        <xdr:cNvPr id="233" name="【体育館・プール】&#10;一人当たり面積平均値テキスト"/>
        <xdr:cNvSpPr txBox="1"/>
      </xdr:nvSpPr>
      <xdr:spPr>
        <a:xfrm>
          <a:off x="10515600" y="1064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234" name="フローチャート: 判断 233"/>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235" name="フローチャート: 判断 234"/>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236" name="フローチャート: 判断 235"/>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237" name="フローチャート: 判断 236"/>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238" name="フローチャート: 判断 237"/>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170561</xdr:rowOff>
    </xdr:from>
    <xdr:to>
      <xdr:col>55</xdr:col>
      <xdr:colOff>50800</xdr:colOff>
      <xdr:row>64</xdr:row>
      <xdr:rowOff>100711</xdr:rowOff>
    </xdr:to>
    <xdr:sp macro="" textlink="">
      <xdr:nvSpPr>
        <xdr:cNvPr id="244" name="楕円 243"/>
        <xdr:cNvSpPr/>
      </xdr:nvSpPr>
      <xdr:spPr>
        <a:xfrm>
          <a:off x="10426700" y="1097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85488</xdr:rowOff>
    </xdr:from>
    <xdr:ext cx="469744" cy="259045"/>
    <xdr:sp macro="" textlink="">
      <xdr:nvSpPr>
        <xdr:cNvPr id="245" name="【体育館・プール】&#10;一人当たり面積該当値テキスト"/>
        <xdr:cNvSpPr txBox="1"/>
      </xdr:nvSpPr>
      <xdr:spPr>
        <a:xfrm>
          <a:off x="10515600" y="1088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170942</xdr:rowOff>
    </xdr:from>
    <xdr:to>
      <xdr:col>50</xdr:col>
      <xdr:colOff>165100</xdr:colOff>
      <xdr:row>64</xdr:row>
      <xdr:rowOff>101092</xdr:rowOff>
    </xdr:to>
    <xdr:sp macro="" textlink="">
      <xdr:nvSpPr>
        <xdr:cNvPr id="246" name="楕円 245"/>
        <xdr:cNvSpPr/>
      </xdr:nvSpPr>
      <xdr:spPr>
        <a:xfrm>
          <a:off x="9588500" y="1097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49911</xdr:rowOff>
    </xdr:from>
    <xdr:to>
      <xdr:col>55</xdr:col>
      <xdr:colOff>0</xdr:colOff>
      <xdr:row>64</xdr:row>
      <xdr:rowOff>50292</xdr:rowOff>
    </xdr:to>
    <xdr:cxnSp macro="">
      <xdr:nvCxnSpPr>
        <xdr:cNvPr id="247" name="直線コネクタ 246"/>
        <xdr:cNvCxnSpPr/>
      </xdr:nvCxnSpPr>
      <xdr:spPr>
        <a:xfrm flipV="1">
          <a:off x="9639300" y="11022711"/>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108077</xdr:rowOff>
    </xdr:from>
    <xdr:to>
      <xdr:col>46</xdr:col>
      <xdr:colOff>38100</xdr:colOff>
      <xdr:row>64</xdr:row>
      <xdr:rowOff>38227</xdr:rowOff>
    </xdr:to>
    <xdr:sp macro="" textlink="">
      <xdr:nvSpPr>
        <xdr:cNvPr id="248" name="楕円 247"/>
        <xdr:cNvSpPr/>
      </xdr:nvSpPr>
      <xdr:spPr>
        <a:xfrm>
          <a:off x="8699500" y="109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158877</xdr:rowOff>
    </xdr:from>
    <xdr:to>
      <xdr:col>50</xdr:col>
      <xdr:colOff>114300</xdr:colOff>
      <xdr:row>64</xdr:row>
      <xdr:rowOff>50292</xdr:rowOff>
    </xdr:to>
    <xdr:cxnSp macro="">
      <xdr:nvCxnSpPr>
        <xdr:cNvPr id="249" name="直線コネクタ 248"/>
        <xdr:cNvCxnSpPr/>
      </xdr:nvCxnSpPr>
      <xdr:spPr>
        <a:xfrm>
          <a:off x="8750300" y="10960227"/>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108839</xdr:rowOff>
    </xdr:from>
    <xdr:to>
      <xdr:col>41</xdr:col>
      <xdr:colOff>101600</xdr:colOff>
      <xdr:row>64</xdr:row>
      <xdr:rowOff>38989</xdr:rowOff>
    </xdr:to>
    <xdr:sp macro="" textlink="">
      <xdr:nvSpPr>
        <xdr:cNvPr id="250" name="楕円 249"/>
        <xdr:cNvSpPr/>
      </xdr:nvSpPr>
      <xdr:spPr>
        <a:xfrm>
          <a:off x="7810500" y="1091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158877</xdr:rowOff>
    </xdr:from>
    <xdr:to>
      <xdr:col>45</xdr:col>
      <xdr:colOff>177800</xdr:colOff>
      <xdr:row>63</xdr:row>
      <xdr:rowOff>159639</xdr:rowOff>
    </xdr:to>
    <xdr:cxnSp macro="">
      <xdr:nvCxnSpPr>
        <xdr:cNvPr id="251" name="直線コネクタ 250"/>
        <xdr:cNvCxnSpPr/>
      </xdr:nvCxnSpPr>
      <xdr:spPr>
        <a:xfrm flipV="1">
          <a:off x="7861300" y="1096022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109601</xdr:rowOff>
    </xdr:from>
    <xdr:to>
      <xdr:col>36</xdr:col>
      <xdr:colOff>165100</xdr:colOff>
      <xdr:row>64</xdr:row>
      <xdr:rowOff>39751</xdr:rowOff>
    </xdr:to>
    <xdr:sp macro="" textlink="">
      <xdr:nvSpPr>
        <xdr:cNvPr id="252" name="楕円 251"/>
        <xdr:cNvSpPr/>
      </xdr:nvSpPr>
      <xdr:spPr>
        <a:xfrm>
          <a:off x="6921500" y="1091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159639</xdr:rowOff>
    </xdr:from>
    <xdr:to>
      <xdr:col>41</xdr:col>
      <xdr:colOff>50800</xdr:colOff>
      <xdr:row>63</xdr:row>
      <xdr:rowOff>160401</xdr:rowOff>
    </xdr:to>
    <xdr:cxnSp macro="">
      <xdr:nvCxnSpPr>
        <xdr:cNvPr id="253" name="直線コネクタ 252"/>
        <xdr:cNvCxnSpPr/>
      </xdr:nvCxnSpPr>
      <xdr:spPr>
        <a:xfrm flipV="1">
          <a:off x="6972300" y="1096098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77614</xdr:rowOff>
    </xdr:from>
    <xdr:ext cx="469744" cy="259045"/>
    <xdr:sp macro="" textlink="">
      <xdr:nvSpPr>
        <xdr:cNvPr id="254" name="n_1aveValue【体育館・プール】&#10;一人当たり面積"/>
        <xdr:cNvSpPr txBox="1"/>
      </xdr:nvSpPr>
      <xdr:spPr>
        <a:xfrm>
          <a:off x="93917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74185</xdr:rowOff>
    </xdr:from>
    <xdr:ext cx="469744" cy="259045"/>
    <xdr:sp macro="" textlink="">
      <xdr:nvSpPr>
        <xdr:cNvPr id="255" name="n_2aveValue【体育館・プール】&#10;一人当たり面積"/>
        <xdr:cNvSpPr txBox="1"/>
      </xdr:nvSpPr>
      <xdr:spPr>
        <a:xfrm>
          <a:off x="8515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256" name="n_3aveValue【体育館・プール】&#10;一人当たり面積"/>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110380</xdr:rowOff>
    </xdr:from>
    <xdr:ext cx="469744" cy="259045"/>
    <xdr:sp macro="" textlink="">
      <xdr:nvSpPr>
        <xdr:cNvPr id="257" name="n_4aveValue【体育館・プール】&#10;一人当たり面積"/>
        <xdr:cNvSpPr txBox="1"/>
      </xdr:nvSpPr>
      <xdr:spPr>
        <a:xfrm>
          <a:off x="6737427" y="105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92219</xdr:rowOff>
    </xdr:from>
    <xdr:ext cx="469744" cy="259045"/>
    <xdr:sp macro="" textlink="">
      <xdr:nvSpPr>
        <xdr:cNvPr id="258" name="n_1mainValue【体育館・プール】&#10;一人当たり面積"/>
        <xdr:cNvSpPr txBox="1"/>
      </xdr:nvSpPr>
      <xdr:spPr>
        <a:xfrm>
          <a:off x="9391727" y="1106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29354</xdr:rowOff>
    </xdr:from>
    <xdr:ext cx="469744" cy="259045"/>
    <xdr:sp macro="" textlink="">
      <xdr:nvSpPr>
        <xdr:cNvPr id="259" name="n_2mainValue【体育館・プール】&#10;一人当たり面積"/>
        <xdr:cNvSpPr txBox="1"/>
      </xdr:nvSpPr>
      <xdr:spPr>
        <a:xfrm>
          <a:off x="8515427" y="1100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30116</xdr:rowOff>
    </xdr:from>
    <xdr:ext cx="469744" cy="259045"/>
    <xdr:sp macro="" textlink="">
      <xdr:nvSpPr>
        <xdr:cNvPr id="260" name="n_3mainValue【体育館・プール】&#10;一人当たり面積"/>
        <xdr:cNvSpPr txBox="1"/>
      </xdr:nvSpPr>
      <xdr:spPr>
        <a:xfrm>
          <a:off x="7626427" y="1100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30878</xdr:rowOff>
    </xdr:from>
    <xdr:ext cx="469744" cy="259045"/>
    <xdr:sp macro="" textlink="">
      <xdr:nvSpPr>
        <xdr:cNvPr id="261" name="n_4mainValue【体育館・プール】&#10;一人当たり面積"/>
        <xdr:cNvSpPr txBox="1"/>
      </xdr:nvSpPr>
      <xdr:spPr>
        <a:xfrm>
          <a:off x="6737427" y="1100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286" name="直線コネクタ 285"/>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福祉施設】&#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34307</xdr:rowOff>
    </xdr:from>
    <xdr:ext cx="405111" cy="259045"/>
    <xdr:sp macro="" textlink="">
      <xdr:nvSpPr>
        <xdr:cNvPr id="291" name="【福祉施設】&#10;有形固定資産減価償却率平均値テキスト"/>
        <xdr:cNvSpPr txBox="1"/>
      </xdr:nvSpPr>
      <xdr:spPr>
        <a:xfrm>
          <a:off x="4673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92" name="フローチャート: 判断 291"/>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3" name="フローチャート: 判断 292"/>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294" name="フローチャート: 判断 293"/>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5" name="フローチャート: 判断 294"/>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296" name="フローチャート: 判断 295"/>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2539</xdr:rowOff>
    </xdr:from>
    <xdr:to>
      <xdr:col>24</xdr:col>
      <xdr:colOff>114300</xdr:colOff>
      <xdr:row>82</xdr:row>
      <xdr:rowOff>104139</xdr:rowOff>
    </xdr:to>
    <xdr:sp macro="" textlink="">
      <xdr:nvSpPr>
        <xdr:cNvPr id="302" name="楕円 301"/>
        <xdr:cNvSpPr/>
      </xdr:nvSpPr>
      <xdr:spPr>
        <a:xfrm>
          <a:off x="45847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25416</xdr:rowOff>
    </xdr:from>
    <xdr:ext cx="405111" cy="259045"/>
    <xdr:sp macro="" textlink="">
      <xdr:nvSpPr>
        <xdr:cNvPr id="303" name="【福祉施設】&#10;有形固定資産減価償却率該当値テキスト"/>
        <xdr:cNvSpPr txBox="1"/>
      </xdr:nvSpPr>
      <xdr:spPr>
        <a:xfrm>
          <a:off x="4673600"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124461</xdr:rowOff>
    </xdr:from>
    <xdr:to>
      <xdr:col>20</xdr:col>
      <xdr:colOff>38100</xdr:colOff>
      <xdr:row>82</xdr:row>
      <xdr:rowOff>54611</xdr:rowOff>
    </xdr:to>
    <xdr:sp macro="" textlink="">
      <xdr:nvSpPr>
        <xdr:cNvPr id="304" name="楕円 303"/>
        <xdr:cNvSpPr/>
      </xdr:nvSpPr>
      <xdr:spPr>
        <a:xfrm>
          <a:off x="3746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3811</xdr:rowOff>
    </xdr:from>
    <xdr:to>
      <xdr:col>24</xdr:col>
      <xdr:colOff>63500</xdr:colOff>
      <xdr:row>82</xdr:row>
      <xdr:rowOff>53339</xdr:rowOff>
    </xdr:to>
    <xdr:cxnSp macro="">
      <xdr:nvCxnSpPr>
        <xdr:cNvPr id="305" name="直線コネクタ 304"/>
        <xdr:cNvCxnSpPr/>
      </xdr:nvCxnSpPr>
      <xdr:spPr>
        <a:xfrm>
          <a:off x="3797300" y="140627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74930</xdr:rowOff>
    </xdr:from>
    <xdr:to>
      <xdr:col>15</xdr:col>
      <xdr:colOff>101600</xdr:colOff>
      <xdr:row>82</xdr:row>
      <xdr:rowOff>5080</xdr:rowOff>
    </xdr:to>
    <xdr:sp macro="" textlink="">
      <xdr:nvSpPr>
        <xdr:cNvPr id="306" name="楕円 305"/>
        <xdr:cNvSpPr/>
      </xdr:nvSpPr>
      <xdr:spPr>
        <a:xfrm>
          <a:off x="2857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125730</xdr:rowOff>
    </xdr:from>
    <xdr:to>
      <xdr:col>19</xdr:col>
      <xdr:colOff>177800</xdr:colOff>
      <xdr:row>82</xdr:row>
      <xdr:rowOff>3811</xdr:rowOff>
    </xdr:to>
    <xdr:cxnSp macro="">
      <xdr:nvCxnSpPr>
        <xdr:cNvPr id="307" name="直線コネクタ 306"/>
        <xdr:cNvCxnSpPr/>
      </xdr:nvCxnSpPr>
      <xdr:spPr>
        <a:xfrm>
          <a:off x="2908300" y="140131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25400</xdr:rowOff>
    </xdr:from>
    <xdr:to>
      <xdr:col>10</xdr:col>
      <xdr:colOff>165100</xdr:colOff>
      <xdr:row>81</xdr:row>
      <xdr:rowOff>127000</xdr:rowOff>
    </xdr:to>
    <xdr:sp macro="" textlink="">
      <xdr:nvSpPr>
        <xdr:cNvPr id="308" name="楕円 307"/>
        <xdr:cNvSpPr/>
      </xdr:nvSpPr>
      <xdr:spPr>
        <a:xfrm>
          <a:off x="1968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76200</xdr:rowOff>
    </xdr:from>
    <xdr:to>
      <xdr:col>15</xdr:col>
      <xdr:colOff>50800</xdr:colOff>
      <xdr:row>81</xdr:row>
      <xdr:rowOff>125730</xdr:rowOff>
    </xdr:to>
    <xdr:cxnSp macro="">
      <xdr:nvCxnSpPr>
        <xdr:cNvPr id="309" name="直線コネクタ 308"/>
        <xdr:cNvCxnSpPr/>
      </xdr:nvCxnSpPr>
      <xdr:spPr>
        <a:xfrm>
          <a:off x="2019300" y="139636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147320</xdr:rowOff>
    </xdr:from>
    <xdr:to>
      <xdr:col>6</xdr:col>
      <xdr:colOff>38100</xdr:colOff>
      <xdr:row>81</xdr:row>
      <xdr:rowOff>77470</xdr:rowOff>
    </xdr:to>
    <xdr:sp macro="" textlink="">
      <xdr:nvSpPr>
        <xdr:cNvPr id="310" name="楕円 309"/>
        <xdr:cNvSpPr/>
      </xdr:nvSpPr>
      <xdr:spPr>
        <a:xfrm>
          <a:off x="1079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26670</xdr:rowOff>
    </xdr:from>
    <xdr:to>
      <xdr:col>10</xdr:col>
      <xdr:colOff>114300</xdr:colOff>
      <xdr:row>81</xdr:row>
      <xdr:rowOff>76200</xdr:rowOff>
    </xdr:to>
    <xdr:cxnSp macro="">
      <xdr:nvCxnSpPr>
        <xdr:cNvPr id="311" name="直線コネクタ 310"/>
        <xdr:cNvCxnSpPr/>
      </xdr:nvCxnSpPr>
      <xdr:spPr>
        <a:xfrm>
          <a:off x="1130300" y="139141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156227</xdr:rowOff>
    </xdr:from>
    <xdr:ext cx="405111" cy="259045"/>
    <xdr:sp macro="" textlink="">
      <xdr:nvSpPr>
        <xdr:cNvPr id="312" name="n_1aveValue【福祉施設】&#10;有形固定資産減価償却率"/>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137177</xdr:rowOff>
    </xdr:from>
    <xdr:ext cx="405111" cy="259045"/>
    <xdr:sp macro="" textlink="">
      <xdr:nvSpPr>
        <xdr:cNvPr id="313" name="n_2aveValue【福祉施設】&#10;有形固定資産減価償却率"/>
        <xdr:cNvSpPr txBox="1"/>
      </xdr:nvSpPr>
      <xdr:spPr>
        <a:xfrm>
          <a:off x="2705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314" name="n_3aveValue【福祉施設】&#10;有形固定資産減価償却率"/>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59072</xdr:rowOff>
    </xdr:from>
    <xdr:ext cx="405111" cy="259045"/>
    <xdr:sp macro="" textlink="">
      <xdr:nvSpPr>
        <xdr:cNvPr id="315" name="n_4aveValue【福祉施設】&#10;有形固定資産減価償却率"/>
        <xdr:cNvSpPr txBox="1"/>
      </xdr:nvSpPr>
      <xdr:spPr>
        <a:xfrm>
          <a:off x="927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71138</xdr:rowOff>
    </xdr:from>
    <xdr:ext cx="405111" cy="259045"/>
    <xdr:sp macro="" textlink="">
      <xdr:nvSpPr>
        <xdr:cNvPr id="316" name="n_1mainValue【福祉施設】&#10;有形固定資産減価償却率"/>
        <xdr:cNvSpPr txBox="1"/>
      </xdr:nvSpPr>
      <xdr:spPr>
        <a:xfrm>
          <a:off x="3582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21607</xdr:rowOff>
    </xdr:from>
    <xdr:ext cx="405111" cy="259045"/>
    <xdr:sp macro="" textlink="">
      <xdr:nvSpPr>
        <xdr:cNvPr id="317" name="n_2mainValue【福祉施設】&#10;有形固定資産減価償却率"/>
        <xdr:cNvSpPr txBox="1"/>
      </xdr:nvSpPr>
      <xdr:spPr>
        <a:xfrm>
          <a:off x="2705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143527</xdr:rowOff>
    </xdr:from>
    <xdr:ext cx="405111" cy="259045"/>
    <xdr:sp macro="" textlink="">
      <xdr:nvSpPr>
        <xdr:cNvPr id="318" name="n_3mainValue【福祉施設】&#10;有形固定資産減価償却率"/>
        <xdr:cNvSpPr txBox="1"/>
      </xdr:nvSpPr>
      <xdr:spPr>
        <a:xfrm>
          <a:off x="1816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9" name="n_4main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343" name="直線コネクタ 342"/>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344" name="【福祉施設】&#10;一人当たり面積最小値テキスト"/>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345" name="直線コネクタ 344"/>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346" name="【福祉施設】&#10;一人当たり面積最大値テキスト"/>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347" name="直線コネクタ 346"/>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33038</xdr:rowOff>
    </xdr:from>
    <xdr:ext cx="469744" cy="259045"/>
    <xdr:sp macro="" textlink="">
      <xdr:nvSpPr>
        <xdr:cNvPr id="348" name="【福祉施設】&#10;一人当たり面積平均値テキスト"/>
        <xdr:cNvSpPr txBox="1"/>
      </xdr:nvSpPr>
      <xdr:spPr>
        <a:xfrm>
          <a:off x="10515600" y="14434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349" name="フローチャート: 判断 348"/>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50" name="フローチャート: 判断 349"/>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51" name="フローチャート: 判断 350"/>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352" name="フローチャート: 判断 351"/>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353" name="フローチャート: 判断 352"/>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60452</xdr:rowOff>
    </xdr:from>
    <xdr:to>
      <xdr:col>55</xdr:col>
      <xdr:colOff>50800</xdr:colOff>
      <xdr:row>85</xdr:row>
      <xdr:rowOff>162052</xdr:rowOff>
    </xdr:to>
    <xdr:sp macro="" textlink="">
      <xdr:nvSpPr>
        <xdr:cNvPr id="359" name="楕円 358"/>
        <xdr:cNvSpPr/>
      </xdr:nvSpPr>
      <xdr:spPr>
        <a:xfrm>
          <a:off x="10426700" y="146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38879</xdr:rowOff>
    </xdr:from>
    <xdr:ext cx="469744" cy="259045"/>
    <xdr:sp macro="" textlink="">
      <xdr:nvSpPr>
        <xdr:cNvPr id="360" name="【福祉施設】&#10;一人当たり面積該当値テキスト"/>
        <xdr:cNvSpPr txBox="1"/>
      </xdr:nvSpPr>
      <xdr:spPr>
        <a:xfrm>
          <a:off x="10515600"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62737</xdr:rowOff>
    </xdr:from>
    <xdr:to>
      <xdr:col>50</xdr:col>
      <xdr:colOff>165100</xdr:colOff>
      <xdr:row>85</xdr:row>
      <xdr:rowOff>164337</xdr:rowOff>
    </xdr:to>
    <xdr:sp macro="" textlink="">
      <xdr:nvSpPr>
        <xdr:cNvPr id="361" name="楕円 360"/>
        <xdr:cNvSpPr/>
      </xdr:nvSpPr>
      <xdr:spPr>
        <a:xfrm>
          <a:off x="9588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111252</xdr:rowOff>
    </xdr:from>
    <xdr:to>
      <xdr:col>55</xdr:col>
      <xdr:colOff>0</xdr:colOff>
      <xdr:row>85</xdr:row>
      <xdr:rowOff>113537</xdr:rowOff>
    </xdr:to>
    <xdr:cxnSp macro="">
      <xdr:nvCxnSpPr>
        <xdr:cNvPr id="362" name="直線コネクタ 361"/>
        <xdr:cNvCxnSpPr/>
      </xdr:nvCxnSpPr>
      <xdr:spPr>
        <a:xfrm flipV="1">
          <a:off x="9639300" y="1468450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65024</xdr:rowOff>
    </xdr:from>
    <xdr:to>
      <xdr:col>46</xdr:col>
      <xdr:colOff>38100</xdr:colOff>
      <xdr:row>85</xdr:row>
      <xdr:rowOff>166624</xdr:rowOff>
    </xdr:to>
    <xdr:sp macro="" textlink="">
      <xdr:nvSpPr>
        <xdr:cNvPr id="363" name="楕円 362"/>
        <xdr:cNvSpPr/>
      </xdr:nvSpPr>
      <xdr:spPr>
        <a:xfrm>
          <a:off x="8699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113537</xdr:rowOff>
    </xdr:from>
    <xdr:to>
      <xdr:col>50</xdr:col>
      <xdr:colOff>114300</xdr:colOff>
      <xdr:row>85</xdr:row>
      <xdr:rowOff>115824</xdr:rowOff>
    </xdr:to>
    <xdr:cxnSp macro="">
      <xdr:nvCxnSpPr>
        <xdr:cNvPr id="364" name="直線コネクタ 363"/>
        <xdr:cNvCxnSpPr/>
      </xdr:nvCxnSpPr>
      <xdr:spPr>
        <a:xfrm flipV="1">
          <a:off x="8750300" y="1468678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66548</xdr:rowOff>
    </xdr:from>
    <xdr:to>
      <xdr:col>41</xdr:col>
      <xdr:colOff>101600</xdr:colOff>
      <xdr:row>85</xdr:row>
      <xdr:rowOff>168148</xdr:rowOff>
    </xdr:to>
    <xdr:sp macro="" textlink="">
      <xdr:nvSpPr>
        <xdr:cNvPr id="365" name="楕円 364"/>
        <xdr:cNvSpPr/>
      </xdr:nvSpPr>
      <xdr:spPr>
        <a:xfrm>
          <a:off x="7810500" y="1463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115824</xdr:rowOff>
    </xdr:from>
    <xdr:to>
      <xdr:col>45</xdr:col>
      <xdr:colOff>177800</xdr:colOff>
      <xdr:row>85</xdr:row>
      <xdr:rowOff>117348</xdr:rowOff>
    </xdr:to>
    <xdr:cxnSp macro="">
      <xdr:nvCxnSpPr>
        <xdr:cNvPr id="366" name="直線コネクタ 365"/>
        <xdr:cNvCxnSpPr/>
      </xdr:nvCxnSpPr>
      <xdr:spPr>
        <a:xfrm flipV="1">
          <a:off x="7861300" y="1468907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68072</xdr:rowOff>
    </xdr:from>
    <xdr:to>
      <xdr:col>36</xdr:col>
      <xdr:colOff>165100</xdr:colOff>
      <xdr:row>85</xdr:row>
      <xdr:rowOff>169672</xdr:rowOff>
    </xdr:to>
    <xdr:sp macro="" textlink="">
      <xdr:nvSpPr>
        <xdr:cNvPr id="367" name="楕円 366"/>
        <xdr:cNvSpPr/>
      </xdr:nvSpPr>
      <xdr:spPr>
        <a:xfrm>
          <a:off x="6921500" y="146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117348</xdr:rowOff>
    </xdr:from>
    <xdr:to>
      <xdr:col>41</xdr:col>
      <xdr:colOff>50800</xdr:colOff>
      <xdr:row>85</xdr:row>
      <xdr:rowOff>118872</xdr:rowOff>
    </xdr:to>
    <xdr:cxnSp macro="">
      <xdr:nvCxnSpPr>
        <xdr:cNvPr id="368" name="直線コネクタ 367"/>
        <xdr:cNvCxnSpPr/>
      </xdr:nvCxnSpPr>
      <xdr:spPr>
        <a:xfrm flipV="1">
          <a:off x="6972300" y="1469059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369" name="n_1aveValue【福祉施設】&#10;一人当たり面積"/>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70" name="n_2aveValue【福祉施設】&#10;一人当たり面積"/>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371" name="n_3aveValue【福祉施設】&#10;一人当たり面積"/>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89425</xdr:rowOff>
    </xdr:from>
    <xdr:ext cx="469744" cy="259045"/>
    <xdr:sp macro="" textlink="">
      <xdr:nvSpPr>
        <xdr:cNvPr id="372" name="n_4aveValue【福祉施設】&#10;一人当たり面積"/>
        <xdr:cNvSpPr txBox="1"/>
      </xdr:nvSpPr>
      <xdr:spPr>
        <a:xfrm>
          <a:off x="6737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155464</xdr:rowOff>
    </xdr:from>
    <xdr:ext cx="469744" cy="259045"/>
    <xdr:sp macro="" textlink="">
      <xdr:nvSpPr>
        <xdr:cNvPr id="373" name="n_1mainValue【福祉施設】&#10;一人当たり面積"/>
        <xdr:cNvSpPr txBox="1"/>
      </xdr:nvSpPr>
      <xdr:spPr>
        <a:xfrm>
          <a:off x="93917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157751</xdr:rowOff>
    </xdr:from>
    <xdr:ext cx="469744" cy="259045"/>
    <xdr:sp macro="" textlink="">
      <xdr:nvSpPr>
        <xdr:cNvPr id="374" name="n_2mainValue【福祉施設】&#10;一人当たり面積"/>
        <xdr:cNvSpPr txBox="1"/>
      </xdr:nvSpPr>
      <xdr:spPr>
        <a:xfrm>
          <a:off x="85154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159275</xdr:rowOff>
    </xdr:from>
    <xdr:ext cx="469744" cy="259045"/>
    <xdr:sp macro="" textlink="">
      <xdr:nvSpPr>
        <xdr:cNvPr id="375" name="n_3mainValue【福祉施設】&#10;一人当たり面積"/>
        <xdr:cNvSpPr txBox="1"/>
      </xdr:nvSpPr>
      <xdr:spPr>
        <a:xfrm>
          <a:off x="7626427" y="1473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160799</xdr:rowOff>
    </xdr:from>
    <xdr:ext cx="469744" cy="259045"/>
    <xdr:sp macro="" textlink="">
      <xdr:nvSpPr>
        <xdr:cNvPr id="376" name="n_4mainValue【福祉施設】&#10;一人当たり面積"/>
        <xdr:cNvSpPr txBox="1"/>
      </xdr:nvSpPr>
      <xdr:spPr>
        <a:xfrm>
          <a:off x="6737427"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129539</xdr:rowOff>
    </xdr:from>
    <xdr:to>
      <xdr:col>24</xdr:col>
      <xdr:colOff>62865</xdr:colOff>
      <xdr:row>108</xdr:row>
      <xdr:rowOff>152400</xdr:rowOff>
    </xdr:to>
    <xdr:cxnSp macro="">
      <xdr:nvCxnSpPr>
        <xdr:cNvPr id="401" name="直線コネクタ 400"/>
        <xdr:cNvCxnSpPr/>
      </xdr:nvCxnSpPr>
      <xdr:spPr>
        <a:xfrm flipV="1">
          <a:off x="4634865" y="1710308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2"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3" name="直線コネクタ 40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76216</xdr:rowOff>
    </xdr:from>
    <xdr:ext cx="405111" cy="259045"/>
    <xdr:sp macro="" textlink="">
      <xdr:nvSpPr>
        <xdr:cNvPr id="404" name="【市民会館】&#10;有形固定資産減価償却率最大値テキスト"/>
        <xdr:cNvSpPr txBox="1"/>
      </xdr:nvSpPr>
      <xdr:spPr>
        <a:xfrm>
          <a:off x="4673600" y="1687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129539</xdr:rowOff>
    </xdr:from>
    <xdr:to>
      <xdr:col>24</xdr:col>
      <xdr:colOff>152400</xdr:colOff>
      <xdr:row>99</xdr:row>
      <xdr:rowOff>129539</xdr:rowOff>
    </xdr:to>
    <xdr:cxnSp macro="">
      <xdr:nvCxnSpPr>
        <xdr:cNvPr id="405" name="直線コネクタ 404"/>
        <xdr:cNvCxnSpPr/>
      </xdr:nvCxnSpPr>
      <xdr:spPr>
        <a:xfrm>
          <a:off x="4546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134002</xdr:rowOff>
    </xdr:from>
    <xdr:ext cx="405111" cy="259045"/>
    <xdr:sp macro="" textlink="">
      <xdr:nvSpPr>
        <xdr:cNvPr id="406" name="【市民会館】&#10;有形固定資産減価償却率平均値テキスト"/>
        <xdr:cNvSpPr txBox="1"/>
      </xdr:nvSpPr>
      <xdr:spPr>
        <a:xfrm>
          <a:off x="4673600" y="1762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407" name="フローチャート: 判断 406"/>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408" name="フローチャート: 判断 407"/>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409" name="フローチャート: 判断 408"/>
        <xdr:cNvSpPr/>
      </xdr:nvSpPr>
      <xdr:spPr>
        <a:xfrm>
          <a:off x="2857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10161</xdr:rowOff>
    </xdr:from>
    <xdr:to>
      <xdr:col>10</xdr:col>
      <xdr:colOff>165100</xdr:colOff>
      <xdr:row>103</xdr:row>
      <xdr:rowOff>111761</xdr:rowOff>
    </xdr:to>
    <xdr:sp macro="" textlink="">
      <xdr:nvSpPr>
        <xdr:cNvPr id="410" name="フローチャート: 判断 409"/>
        <xdr:cNvSpPr/>
      </xdr:nvSpPr>
      <xdr:spPr>
        <a:xfrm>
          <a:off x="1968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38736</xdr:rowOff>
    </xdr:from>
    <xdr:to>
      <xdr:col>6</xdr:col>
      <xdr:colOff>38100</xdr:colOff>
      <xdr:row>103</xdr:row>
      <xdr:rowOff>140336</xdr:rowOff>
    </xdr:to>
    <xdr:sp macro="" textlink="">
      <xdr:nvSpPr>
        <xdr:cNvPr id="411" name="フローチャート: 判断 410"/>
        <xdr:cNvSpPr/>
      </xdr:nvSpPr>
      <xdr:spPr>
        <a:xfrm>
          <a:off x="1079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158750</xdr:rowOff>
    </xdr:from>
    <xdr:to>
      <xdr:col>24</xdr:col>
      <xdr:colOff>114300</xdr:colOff>
      <xdr:row>106</xdr:row>
      <xdr:rowOff>88900</xdr:rowOff>
    </xdr:to>
    <xdr:sp macro="" textlink="">
      <xdr:nvSpPr>
        <xdr:cNvPr id="417" name="楕円 416"/>
        <xdr:cNvSpPr/>
      </xdr:nvSpPr>
      <xdr:spPr>
        <a:xfrm>
          <a:off x="4584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137177</xdr:rowOff>
    </xdr:from>
    <xdr:ext cx="405111" cy="259045"/>
    <xdr:sp macro="" textlink="">
      <xdr:nvSpPr>
        <xdr:cNvPr id="418" name="【市民会館】&#10;有形固定資産減価償却率該当値テキスト"/>
        <xdr:cNvSpPr txBox="1"/>
      </xdr:nvSpPr>
      <xdr:spPr>
        <a:xfrm>
          <a:off x="4673600"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120650</xdr:rowOff>
    </xdr:from>
    <xdr:to>
      <xdr:col>20</xdr:col>
      <xdr:colOff>38100</xdr:colOff>
      <xdr:row>106</xdr:row>
      <xdr:rowOff>50800</xdr:rowOff>
    </xdr:to>
    <xdr:sp macro="" textlink="">
      <xdr:nvSpPr>
        <xdr:cNvPr id="419" name="楕円 418"/>
        <xdr:cNvSpPr/>
      </xdr:nvSpPr>
      <xdr:spPr>
        <a:xfrm>
          <a:off x="3746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0</xdr:rowOff>
    </xdr:from>
    <xdr:to>
      <xdr:col>24</xdr:col>
      <xdr:colOff>63500</xdr:colOff>
      <xdr:row>106</xdr:row>
      <xdr:rowOff>38100</xdr:rowOff>
    </xdr:to>
    <xdr:cxnSp macro="">
      <xdr:nvCxnSpPr>
        <xdr:cNvPr id="420" name="直線コネクタ 419"/>
        <xdr:cNvCxnSpPr/>
      </xdr:nvCxnSpPr>
      <xdr:spPr>
        <a:xfrm>
          <a:off x="3797300" y="18173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82550</xdr:rowOff>
    </xdr:from>
    <xdr:to>
      <xdr:col>15</xdr:col>
      <xdr:colOff>101600</xdr:colOff>
      <xdr:row>106</xdr:row>
      <xdr:rowOff>12700</xdr:rowOff>
    </xdr:to>
    <xdr:sp macro="" textlink="">
      <xdr:nvSpPr>
        <xdr:cNvPr id="421" name="楕円 420"/>
        <xdr:cNvSpPr/>
      </xdr:nvSpPr>
      <xdr:spPr>
        <a:xfrm>
          <a:off x="2857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133350</xdr:rowOff>
    </xdr:from>
    <xdr:to>
      <xdr:col>19</xdr:col>
      <xdr:colOff>177800</xdr:colOff>
      <xdr:row>106</xdr:row>
      <xdr:rowOff>0</xdr:rowOff>
    </xdr:to>
    <xdr:cxnSp macro="">
      <xdr:nvCxnSpPr>
        <xdr:cNvPr id="422" name="直線コネクタ 421"/>
        <xdr:cNvCxnSpPr/>
      </xdr:nvCxnSpPr>
      <xdr:spPr>
        <a:xfrm>
          <a:off x="2908300" y="1813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44450</xdr:rowOff>
    </xdr:from>
    <xdr:to>
      <xdr:col>10</xdr:col>
      <xdr:colOff>165100</xdr:colOff>
      <xdr:row>105</xdr:row>
      <xdr:rowOff>146050</xdr:rowOff>
    </xdr:to>
    <xdr:sp macro="" textlink="">
      <xdr:nvSpPr>
        <xdr:cNvPr id="423" name="楕円 422"/>
        <xdr:cNvSpPr/>
      </xdr:nvSpPr>
      <xdr:spPr>
        <a:xfrm>
          <a:off x="1968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95250</xdr:rowOff>
    </xdr:from>
    <xdr:to>
      <xdr:col>15</xdr:col>
      <xdr:colOff>50800</xdr:colOff>
      <xdr:row>105</xdr:row>
      <xdr:rowOff>133350</xdr:rowOff>
    </xdr:to>
    <xdr:cxnSp macro="">
      <xdr:nvCxnSpPr>
        <xdr:cNvPr id="424" name="直線コネクタ 423"/>
        <xdr:cNvCxnSpPr/>
      </xdr:nvCxnSpPr>
      <xdr:spPr>
        <a:xfrm>
          <a:off x="2019300" y="1809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6350</xdr:rowOff>
    </xdr:from>
    <xdr:to>
      <xdr:col>6</xdr:col>
      <xdr:colOff>38100</xdr:colOff>
      <xdr:row>105</xdr:row>
      <xdr:rowOff>107950</xdr:rowOff>
    </xdr:to>
    <xdr:sp macro="" textlink="">
      <xdr:nvSpPr>
        <xdr:cNvPr id="425" name="楕円 424"/>
        <xdr:cNvSpPr/>
      </xdr:nvSpPr>
      <xdr:spPr>
        <a:xfrm>
          <a:off x="1079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57150</xdr:rowOff>
    </xdr:from>
    <xdr:to>
      <xdr:col>10</xdr:col>
      <xdr:colOff>114300</xdr:colOff>
      <xdr:row>105</xdr:row>
      <xdr:rowOff>95250</xdr:rowOff>
    </xdr:to>
    <xdr:cxnSp macro="">
      <xdr:nvCxnSpPr>
        <xdr:cNvPr id="426" name="直線コネクタ 425"/>
        <xdr:cNvCxnSpPr/>
      </xdr:nvCxnSpPr>
      <xdr:spPr>
        <a:xfrm>
          <a:off x="1130300" y="1805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42563</xdr:rowOff>
    </xdr:from>
    <xdr:ext cx="405111" cy="259045"/>
    <xdr:sp macro="" textlink="">
      <xdr:nvSpPr>
        <xdr:cNvPr id="427" name="n_1aveValue【市民会館】&#10;有形固定資産減価償却率"/>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162577</xdr:rowOff>
    </xdr:from>
    <xdr:ext cx="405111" cy="259045"/>
    <xdr:sp macro="" textlink="">
      <xdr:nvSpPr>
        <xdr:cNvPr id="428" name="n_2aveValue【市民会館】&#10;有形固定資産減価償却率"/>
        <xdr:cNvSpPr txBox="1"/>
      </xdr:nvSpPr>
      <xdr:spPr>
        <a:xfrm>
          <a:off x="2705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128288</xdr:rowOff>
    </xdr:from>
    <xdr:ext cx="405111" cy="259045"/>
    <xdr:sp macro="" textlink="">
      <xdr:nvSpPr>
        <xdr:cNvPr id="429" name="n_3aveValue【市民会館】&#10;有形固定資産減価償却率"/>
        <xdr:cNvSpPr txBox="1"/>
      </xdr:nvSpPr>
      <xdr:spPr>
        <a:xfrm>
          <a:off x="1816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156863</xdr:rowOff>
    </xdr:from>
    <xdr:ext cx="405111" cy="259045"/>
    <xdr:sp macro="" textlink="">
      <xdr:nvSpPr>
        <xdr:cNvPr id="430" name="n_4aveValue【市民会館】&#10;有形固定資産減価償却率"/>
        <xdr:cNvSpPr txBox="1"/>
      </xdr:nvSpPr>
      <xdr:spPr>
        <a:xfrm>
          <a:off x="927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41927</xdr:rowOff>
    </xdr:from>
    <xdr:ext cx="405111" cy="259045"/>
    <xdr:sp macro="" textlink="">
      <xdr:nvSpPr>
        <xdr:cNvPr id="431" name="n_1mainValue【市民会館】&#10;有形固定資産減価償却率"/>
        <xdr:cNvSpPr txBox="1"/>
      </xdr:nvSpPr>
      <xdr:spPr>
        <a:xfrm>
          <a:off x="35820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432" name="n_2mainValue【市民会館】&#10;有形固定資産減価償却率"/>
        <xdr:cNvSpPr txBox="1"/>
      </xdr:nvSpPr>
      <xdr:spPr>
        <a:xfrm>
          <a:off x="2705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137177</xdr:rowOff>
    </xdr:from>
    <xdr:ext cx="405111" cy="259045"/>
    <xdr:sp macro="" textlink="">
      <xdr:nvSpPr>
        <xdr:cNvPr id="433" name="n_3mainValue【市民会館】&#10;有形固定資産減価償却率"/>
        <xdr:cNvSpPr txBox="1"/>
      </xdr:nvSpPr>
      <xdr:spPr>
        <a:xfrm>
          <a:off x="1816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99077</xdr:rowOff>
    </xdr:from>
    <xdr:ext cx="405111" cy="259045"/>
    <xdr:sp macro="" textlink="">
      <xdr:nvSpPr>
        <xdr:cNvPr id="434" name="n_4mainValue【市民会館】&#10;有形固定資産減価償却率"/>
        <xdr:cNvSpPr txBox="1"/>
      </xdr:nvSpPr>
      <xdr:spPr>
        <a:xfrm>
          <a:off x="927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6" name="テキスト ボックス 44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8" name="テキスト ボックス 44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2" name="テキスト ボックス 45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4" name="テキスト ボックス 45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74676</xdr:rowOff>
    </xdr:from>
    <xdr:to>
      <xdr:col>54</xdr:col>
      <xdr:colOff>189865</xdr:colOff>
      <xdr:row>108</xdr:row>
      <xdr:rowOff>118111</xdr:rowOff>
    </xdr:to>
    <xdr:cxnSp macro="">
      <xdr:nvCxnSpPr>
        <xdr:cNvPr id="458" name="直線コネクタ 457"/>
        <xdr:cNvCxnSpPr/>
      </xdr:nvCxnSpPr>
      <xdr:spPr>
        <a:xfrm flipV="1">
          <a:off x="10476865" y="17219676"/>
          <a:ext cx="0" cy="141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59" name="【市民会館】&#10;一人当たり面積最小値テキスト"/>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0" name="直線コネクタ 459"/>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21353</xdr:rowOff>
    </xdr:from>
    <xdr:ext cx="469744" cy="259045"/>
    <xdr:sp macro="" textlink="">
      <xdr:nvSpPr>
        <xdr:cNvPr id="461" name="【市民会館】&#10;一人当たり面積最大値テキスト"/>
        <xdr:cNvSpPr txBox="1"/>
      </xdr:nvSpPr>
      <xdr:spPr>
        <a:xfrm>
          <a:off x="10515600" y="1699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74676</xdr:rowOff>
    </xdr:from>
    <xdr:to>
      <xdr:col>55</xdr:col>
      <xdr:colOff>88900</xdr:colOff>
      <xdr:row>100</xdr:row>
      <xdr:rowOff>74676</xdr:rowOff>
    </xdr:to>
    <xdr:cxnSp macro="">
      <xdr:nvCxnSpPr>
        <xdr:cNvPr id="462" name="直線コネクタ 461"/>
        <xdr:cNvCxnSpPr/>
      </xdr:nvCxnSpPr>
      <xdr:spPr>
        <a:xfrm>
          <a:off x="10388600" y="172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137431</xdr:rowOff>
    </xdr:from>
    <xdr:ext cx="469744" cy="259045"/>
    <xdr:sp macro="" textlink="">
      <xdr:nvSpPr>
        <xdr:cNvPr id="463" name="【市民会館】&#10;一人当たり面積平均値テキスト"/>
        <xdr:cNvSpPr txBox="1"/>
      </xdr:nvSpPr>
      <xdr:spPr>
        <a:xfrm>
          <a:off x="10515600" y="1813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114554</xdr:rowOff>
    </xdr:from>
    <xdr:to>
      <xdr:col>55</xdr:col>
      <xdr:colOff>50800</xdr:colOff>
      <xdr:row>107</xdr:row>
      <xdr:rowOff>44704</xdr:rowOff>
    </xdr:to>
    <xdr:sp macro="" textlink="">
      <xdr:nvSpPr>
        <xdr:cNvPr id="464" name="フローチャート: 判断 463"/>
        <xdr:cNvSpPr/>
      </xdr:nvSpPr>
      <xdr:spPr>
        <a:xfrm>
          <a:off x="104267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167132</xdr:rowOff>
    </xdr:from>
    <xdr:to>
      <xdr:col>50</xdr:col>
      <xdr:colOff>165100</xdr:colOff>
      <xdr:row>107</xdr:row>
      <xdr:rowOff>97282</xdr:rowOff>
    </xdr:to>
    <xdr:sp macro="" textlink="">
      <xdr:nvSpPr>
        <xdr:cNvPr id="465" name="フローチャート: 判断 464"/>
        <xdr:cNvSpPr/>
      </xdr:nvSpPr>
      <xdr:spPr>
        <a:xfrm>
          <a:off x="9588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161037</xdr:rowOff>
    </xdr:from>
    <xdr:to>
      <xdr:col>46</xdr:col>
      <xdr:colOff>38100</xdr:colOff>
      <xdr:row>107</xdr:row>
      <xdr:rowOff>91187</xdr:rowOff>
    </xdr:to>
    <xdr:sp macro="" textlink="">
      <xdr:nvSpPr>
        <xdr:cNvPr id="466" name="フローチャート: 判断 465"/>
        <xdr:cNvSpPr/>
      </xdr:nvSpPr>
      <xdr:spPr>
        <a:xfrm>
          <a:off x="8699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109982</xdr:rowOff>
    </xdr:from>
    <xdr:to>
      <xdr:col>41</xdr:col>
      <xdr:colOff>101600</xdr:colOff>
      <xdr:row>107</xdr:row>
      <xdr:rowOff>40132</xdr:rowOff>
    </xdr:to>
    <xdr:sp macro="" textlink="">
      <xdr:nvSpPr>
        <xdr:cNvPr id="467" name="フローチャート: 判断 466"/>
        <xdr:cNvSpPr/>
      </xdr:nvSpPr>
      <xdr:spPr>
        <a:xfrm>
          <a:off x="7810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98552</xdr:rowOff>
    </xdr:from>
    <xdr:to>
      <xdr:col>36</xdr:col>
      <xdr:colOff>165100</xdr:colOff>
      <xdr:row>107</xdr:row>
      <xdr:rowOff>28702</xdr:rowOff>
    </xdr:to>
    <xdr:sp macro="" textlink="">
      <xdr:nvSpPr>
        <xdr:cNvPr id="468" name="フローチャート: 判断 467"/>
        <xdr:cNvSpPr/>
      </xdr:nvSpPr>
      <xdr:spPr>
        <a:xfrm>
          <a:off x="6921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108458</xdr:rowOff>
    </xdr:from>
    <xdr:to>
      <xdr:col>55</xdr:col>
      <xdr:colOff>50800</xdr:colOff>
      <xdr:row>108</xdr:row>
      <xdr:rowOff>38608</xdr:rowOff>
    </xdr:to>
    <xdr:sp macro="" textlink="">
      <xdr:nvSpPr>
        <xdr:cNvPr id="474" name="楕円 473"/>
        <xdr:cNvSpPr/>
      </xdr:nvSpPr>
      <xdr:spPr>
        <a:xfrm>
          <a:off x="10426700" y="184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86885</xdr:rowOff>
    </xdr:from>
    <xdr:ext cx="469744" cy="259045"/>
    <xdr:sp macro="" textlink="">
      <xdr:nvSpPr>
        <xdr:cNvPr id="475" name="【市民会館】&#10;一人当たり面積該当値テキスト"/>
        <xdr:cNvSpPr txBox="1"/>
      </xdr:nvSpPr>
      <xdr:spPr>
        <a:xfrm>
          <a:off x="10515600" y="1843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110744</xdr:rowOff>
    </xdr:from>
    <xdr:to>
      <xdr:col>50</xdr:col>
      <xdr:colOff>165100</xdr:colOff>
      <xdr:row>108</xdr:row>
      <xdr:rowOff>40894</xdr:rowOff>
    </xdr:to>
    <xdr:sp macro="" textlink="">
      <xdr:nvSpPr>
        <xdr:cNvPr id="476" name="楕円 475"/>
        <xdr:cNvSpPr/>
      </xdr:nvSpPr>
      <xdr:spPr>
        <a:xfrm>
          <a:off x="9588500" y="184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159258</xdr:rowOff>
    </xdr:from>
    <xdr:to>
      <xdr:col>55</xdr:col>
      <xdr:colOff>0</xdr:colOff>
      <xdr:row>107</xdr:row>
      <xdr:rowOff>161544</xdr:rowOff>
    </xdr:to>
    <xdr:cxnSp macro="">
      <xdr:nvCxnSpPr>
        <xdr:cNvPr id="477" name="直線コネクタ 476"/>
        <xdr:cNvCxnSpPr/>
      </xdr:nvCxnSpPr>
      <xdr:spPr>
        <a:xfrm flipV="1">
          <a:off x="9639300" y="1850440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113030</xdr:rowOff>
    </xdr:from>
    <xdr:to>
      <xdr:col>46</xdr:col>
      <xdr:colOff>38100</xdr:colOff>
      <xdr:row>108</xdr:row>
      <xdr:rowOff>43180</xdr:rowOff>
    </xdr:to>
    <xdr:sp macro="" textlink="">
      <xdr:nvSpPr>
        <xdr:cNvPr id="478" name="楕円 477"/>
        <xdr:cNvSpPr/>
      </xdr:nvSpPr>
      <xdr:spPr>
        <a:xfrm>
          <a:off x="8699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161544</xdr:rowOff>
    </xdr:from>
    <xdr:to>
      <xdr:col>50</xdr:col>
      <xdr:colOff>114300</xdr:colOff>
      <xdr:row>107</xdr:row>
      <xdr:rowOff>163830</xdr:rowOff>
    </xdr:to>
    <xdr:cxnSp macro="">
      <xdr:nvCxnSpPr>
        <xdr:cNvPr id="479" name="直線コネクタ 478"/>
        <xdr:cNvCxnSpPr/>
      </xdr:nvCxnSpPr>
      <xdr:spPr>
        <a:xfrm flipV="1">
          <a:off x="8750300" y="185066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113792</xdr:rowOff>
    </xdr:from>
    <xdr:to>
      <xdr:col>41</xdr:col>
      <xdr:colOff>101600</xdr:colOff>
      <xdr:row>108</xdr:row>
      <xdr:rowOff>43942</xdr:rowOff>
    </xdr:to>
    <xdr:sp macro="" textlink="">
      <xdr:nvSpPr>
        <xdr:cNvPr id="480" name="楕円 479"/>
        <xdr:cNvSpPr/>
      </xdr:nvSpPr>
      <xdr:spPr>
        <a:xfrm>
          <a:off x="7810500" y="1845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163830</xdr:rowOff>
    </xdr:from>
    <xdr:to>
      <xdr:col>45</xdr:col>
      <xdr:colOff>177800</xdr:colOff>
      <xdr:row>107</xdr:row>
      <xdr:rowOff>164592</xdr:rowOff>
    </xdr:to>
    <xdr:cxnSp macro="">
      <xdr:nvCxnSpPr>
        <xdr:cNvPr id="481" name="直線コネクタ 480"/>
        <xdr:cNvCxnSpPr/>
      </xdr:nvCxnSpPr>
      <xdr:spPr>
        <a:xfrm flipV="1">
          <a:off x="7861300" y="1850898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116078</xdr:rowOff>
    </xdr:from>
    <xdr:to>
      <xdr:col>36</xdr:col>
      <xdr:colOff>165100</xdr:colOff>
      <xdr:row>108</xdr:row>
      <xdr:rowOff>46228</xdr:rowOff>
    </xdr:to>
    <xdr:sp macro="" textlink="">
      <xdr:nvSpPr>
        <xdr:cNvPr id="482" name="楕円 481"/>
        <xdr:cNvSpPr/>
      </xdr:nvSpPr>
      <xdr:spPr>
        <a:xfrm>
          <a:off x="6921500" y="184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164592</xdr:rowOff>
    </xdr:from>
    <xdr:to>
      <xdr:col>41</xdr:col>
      <xdr:colOff>50800</xdr:colOff>
      <xdr:row>107</xdr:row>
      <xdr:rowOff>166878</xdr:rowOff>
    </xdr:to>
    <xdr:cxnSp macro="">
      <xdr:nvCxnSpPr>
        <xdr:cNvPr id="483" name="直線コネクタ 482"/>
        <xdr:cNvCxnSpPr/>
      </xdr:nvCxnSpPr>
      <xdr:spPr>
        <a:xfrm flipV="1">
          <a:off x="6972300" y="185097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113809</xdr:rowOff>
    </xdr:from>
    <xdr:ext cx="469744" cy="259045"/>
    <xdr:sp macro="" textlink="">
      <xdr:nvSpPr>
        <xdr:cNvPr id="484" name="n_1aveValue【市民会館】&#10;一人当たり面積"/>
        <xdr:cNvSpPr txBox="1"/>
      </xdr:nvSpPr>
      <xdr:spPr>
        <a:xfrm>
          <a:off x="93917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107714</xdr:rowOff>
    </xdr:from>
    <xdr:ext cx="469744" cy="259045"/>
    <xdr:sp macro="" textlink="">
      <xdr:nvSpPr>
        <xdr:cNvPr id="485" name="n_2aveValue【市民会館】&#10;一人当たり面積"/>
        <xdr:cNvSpPr txBox="1"/>
      </xdr:nvSpPr>
      <xdr:spPr>
        <a:xfrm>
          <a:off x="8515427" y="1810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56659</xdr:rowOff>
    </xdr:from>
    <xdr:ext cx="469744" cy="259045"/>
    <xdr:sp macro="" textlink="">
      <xdr:nvSpPr>
        <xdr:cNvPr id="486" name="n_3aveValue【市民会館】&#10;一人当たり面積"/>
        <xdr:cNvSpPr txBox="1"/>
      </xdr:nvSpPr>
      <xdr:spPr>
        <a:xfrm>
          <a:off x="7626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45229</xdr:rowOff>
    </xdr:from>
    <xdr:ext cx="469744" cy="259045"/>
    <xdr:sp macro="" textlink="">
      <xdr:nvSpPr>
        <xdr:cNvPr id="487" name="n_4aveValue【市民会館】&#10;一人当たり面積"/>
        <xdr:cNvSpPr txBox="1"/>
      </xdr:nvSpPr>
      <xdr:spPr>
        <a:xfrm>
          <a:off x="6737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32021</xdr:rowOff>
    </xdr:from>
    <xdr:ext cx="469744" cy="259045"/>
    <xdr:sp macro="" textlink="">
      <xdr:nvSpPr>
        <xdr:cNvPr id="488" name="n_1mainValue【市民会館】&#10;一人当たり面積"/>
        <xdr:cNvSpPr txBox="1"/>
      </xdr:nvSpPr>
      <xdr:spPr>
        <a:xfrm>
          <a:off x="9391727" y="185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34307</xdr:rowOff>
    </xdr:from>
    <xdr:ext cx="469744" cy="259045"/>
    <xdr:sp macro="" textlink="">
      <xdr:nvSpPr>
        <xdr:cNvPr id="489" name="n_2mainValue【市民会館】&#10;一人当たり面積"/>
        <xdr:cNvSpPr txBox="1"/>
      </xdr:nvSpPr>
      <xdr:spPr>
        <a:xfrm>
          <a:off x="8515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35069</xdr:rowOff>
    </xdr:from>
    <xdr:ext cx="469744" cy="259045"/>
    <xdr:sp macro="" textlink="">
      <xdr:nvSpPr>
        <xdr:cNvPr id="490" name="n_3mainValue【市民会館】&#10;一人当たり面積"/>
        <xdr:cNvSpPr txBox="1"/>
      </xdr:nvSpPr>
      <xdr:spPr>
        <a:xfrm>
          <a:off x="7626427" y="1855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37355</xdr:rowOff>
    </xdr:from>
    <xdr:ext cx="469744" cy="259045"/>
    <xdr:sp macro="" textlink="">
      <xdr:nvSpPr>
        <xdr:cNvPr id="491" name="n_4mainValue【市民会館】&#10;一人当たり面積"/>
        <xdr:cNvSpPr txBox="1"/>
      </xdr:nvSpPr>
      <xdr:spPr>
        <a:xfrm>
          <a:off x="6737427" y="1855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516" name="直線コネクタ 515"/>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7"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8" name="直線コネクタ 51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519" name="【一般廃棄物処理施設】&#10;有形固定資産減価償却率最大値テキスト"/>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520" name="直線コネクタ 519"/>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521" name="【一般廃棄物処理施設】&#10;有形固定資産減価償却率平均値テキスト"/>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522" name="フローチャート: 判断 521"/>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523" name="フローチャート: 判断 522"/>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524" name="フローチャート: 判断 523"/>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525" name="フローチャート: 判断 524"/>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526" name="フローチャート: 判断 525"/>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82550</xdr:rowOff>
    </xdr:from>
    <xdr:to>
      <xdr:col>85</xdr:col>
      <xdr:colOff>177800</xdr:colOff>
      <xdr:row>41</xdr:row>
      <xdr:rowOff>12700</xdr:rowOff>
    </xdr:to>
    <xdr:sp macro="" textlink="">
      <xdr:nvSpPr>
        <xdr:cNvPr id="532" name="楕円 531"/>
        <xdr:cNvSpPr/>
      </xdr:nvSpPr>
      <xdr:spPr>
        <a:xfrm>
          <a:off x="162687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60977</xdr:rowOff>
    </xdr:from>
    <xdr:ext cx="405111" cy="259045"/>
    <xdr:sp macro="" textlink="">
      <xdr:nvSpPr>
        <xdr:cNvPr id="533" name="【一般廃棄物処理施設】&#10;有形固定資産減価償却率該当値テキスト"/>
        <xdr:cNvSpPr txBox="1"/>
      </xdr:nvSpPr>
      <xdr:spPr>
        <a:xfrm>
          <a:off x="16357600"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63500</xdr:rowOff>
    </xdr:from>
    <xdr:to>
      <xdr:col>81</xdr:col>
      <xdr:colOff>101600</xdr:colOff>
      <xdr:row>40</xdr:row>
      <xdr:rowOff>165100</xdr:rowOff>
    </xdr:to>
    <xdr:sp macro="" textlink="">
      <xdr:nvSpPr>
        <xdr:cNvPr id="534" name="楕円 533"/>
        <xdr:cNvSpPr/>
      </xdr:nvSpPr>
      <xdr:spPr>
        <a:xfrm>
          <a:off x="15430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114300</xdr:rowOff>
    </xdr:from>
    <xdr:to>
      <xdr:col>85</xdr:col>
      <xdr:colOff>127000</xdr:colOff>
      <xdr:row>40</xdr:row>
      <xdr:rowOff>133350</xdr:rowOff>
    </xdr:to>
    <xdr:cxnSp macro="">
      <xdr:nvCxnSpPr>
        <xdr:cNvPr id="535" name="直線コネクタ 534"/>
        <xdr:cNvCxnSpPr/>
      </xdr:nvCxnSpPr>
      <xdr:spPr>
        <a:xfrm>
          <a:off x="15481300" y="6972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10160</xdr:rowOff>
    </xdr:from>
    <xdr:to>
      <xdr:col>76</xdr:col>
      <xdr:colOff>165100</xdr:colOff>
      <xdr:row>40</xdr:row>
      <xdr:rowOff>111760</xdr:rowOff>
    </xdr:to>
    <xdr:sp macro="" textlink="">
      <xdr:nvSpPr>
        <xdr:cNvPr id="536" name="楕円 535"/>
        <xdr:cNvSpPr/>
      </xdr:nvSpPr>
      <xdr:spPr>
        <a:xfrm>
          <a:off x="14541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60960</xdr:rowOff>
    </xdr:from>
    <xdr:to>
      <xdr:col>81</xdr:col>
      <xdr:colOff>50800</xdr:colOff>
      <xdr:row>40</xdr:row>
      <xdr:rowOff>114300</xdr:rowOff>
    </xdr:to>
    <xdr:cxnSp macro="">
      <xdr:nvCxnSpPr>
        <xdr:cNvPr id="537" name="直線コネクタ 536"/>
        <xdr:cNvCxnSpPr/>
      </xdr:nvCxnSpPr>
      <xdr:spPr>
        <a:xfrm>
          <a:off x="14592300" y="6918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130175</xdr:rowOff>
    </xdr:from>
    <xdr:to>
      <xdr:col>72</xdr:col>
      <xdr:colOff>38100</xdr:colOff>
      <xdr:row>40</xdr:row>
      <xdr:rowOff>60325</xdr:rowOff>
    </xdr:to>
    <xdr:sp macro="" textlink="">
      <xdr:nvSpPr>
        <xdr:cNvPr id="538" name="楕円 537"/>
        <xdr:cNvSpPr/>
      </xdr:nvSpPr>
      <xdr:spPr>
        <a:xfrm>
          <a:off x="136525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9525</xdr:rowOff>
    </xdr:from>
    <xdr:to>
      <xdr:col>76</xdr:col>
      <xdr:colOff>114300</xdr:colOff>
      <xdr:row>40</xdr:row>
      <xdr:rowOff>60960</xdr:rowOff>
    </xdr:to>
    <xdr:cxnSp macro="">
      <xdr:nvCxnSpPr>
        <xdr:cNvPr id="539" name="直線コネクタ 538"/>
        <xdr:cNvCxnSpPr/>
      </xdr:nvCxnSpPr>
      <xdr:spPr>
        <a:xfrm>
          <a:off x="13703300" y="68675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78740</xdr:rowOff>
    </xdr:from>
    <xdr:to>
      <xdr:col>67</xdr:col>
      <xdr:colOff>101600</xdr:colOff>
      <xdr:row>40</xdr:row>
      <xdr:rowOff>8890</xdr:rowOff>
    </xdr:to>
    <xdr:sp macro="" textlink="">
      <xdr:nvSpPr>
        <xdr:cNvPr id="540" name="楕円 539"/>
        <xdr:cNvSpPr/>
      </xdr:nvSpPr>
      <xdr:spPr>
        <a:xfrm>
          <a:off x="12763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129540</xdr:rowOff>
    </xdr:from>
    <xdr:to>
      <xdr:col>71</xdr:col>
      <xdr:colOff>177800</xdr:colOff>
      <xdr:row>40</xdr:row>
      <xdr:rowOff>9525</xdr:rowOff>
    </xdr:to>
    <xdr:cxnSp macro="">
      <xdr:nvCxnSpPr>
        <xdr:cNvPr id="541" name="直線コネクタ 540"/>
        <xdr:cNvCxnSpPr/>
      </xdr:nvCxnSpPr>
      <xdr:spPr>
        <a:xfrm>
          <a:off x="12814300" y="68160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57802</xdr:rowOff>
    </xdr:from>
    <xdr:ext cx="405111" cy="259045"/>
    <xdr:sp macro="" textlink="">
      <xdr:nvSpPr>
        <xdr:cNvPr id="542" name="n_1aveValue【一般廃棄物処理施設】&#10;有形固定資産減価償却率"/>
        <xdr:cNvSpPr txBox="1"/>
      </xdr:nvSpPr>
      <xdr:spPr>
        <a:xfrm>
          <a:off x="15266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48277</xdr:rowOff>
    </xdr:from>
    <xdr:ext cx="405111" cy="259045"/>
    <xdr:sp macro="" textlink="">
      <xdr:nvSpPr>
        <xdr:cNvPr id="543" name="n_2aveValue【一般廃棄物処理施設】&#10;有形固定資産減価償却率"/>
        <xdr:cNvSpPr txBox="1"/>
      </xdr:nvSpPr>
      <xdr:spPr>
        <a:xfrm>
          <a:off x="14389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544" name="n_3aveValue【一般廃棄物処理施設】&#10;有形固定資産減価償却率"/>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116857</xdr:rowOff>
    </xdr:from>
    <xdr:ext cx="405111" cy="259045"/>
    <xdr:sp macro="" textlink="">
      <xdr:nvSpPr>
        <xdr:cNvPr id="545" name="n_4aveValue【一般廃棄物処理施設】&#10;有形固定資産減価償却率"/>
        <xdr:cNvSpPr txBox="1"/>
      </xdr:nvSpPr>
      <xdr:spPr>
        <a:xfrm>
          <a:off x="12611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156227</xdr:rowOff>
    </xdr:from>
    <xdr:ext cx="405111" cy="259045"/>
    <xdr:sp macro="" textlink="">
      <xdr:nvSpPr>
        <xdr:cNvPr id="546" name="n_1mainValue【一般廃棄物処理施設】&#10;有形固定資産減価償却率"/>
        <xdr:cNvSpPr txBox="1"/>
      </xdr:nvSpPr>
      <xdr:spPr>
        <a:xfrm>
          <a:off x="15266044"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102887</xdr:rowOff>
    </xdr:from>
    <xdr:ext cx="405111" cy="259045"/>
    <xdr:sp macro="" textlink="">
      <xdr:nvSpPr>
        <xdr:cNvPr id="547" name="n_2mainValue【一般廃棄物処理施設】&#10;有形固定資産減価償却率"/>
        <xdr:cNvSpPr txBox="1"/>
      </xdr:nvSpPr>
      <xdr:spPr>
        <a:xfrm>
          <a:off x="14389744"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51452</xdr:rowOff>
    </xdr:from>
    <xdr:ext cx="405111" cy="259045"/>
    <xdr:sp macro="" textlink="">
      <xdr:nvSpPr>
        <xdr:cNvPr id="548" name="n_3mainValue【一般廃棄物処理施設】&#10;有形固定資産減価償却率"/>
        <xdr:cNvSpPr txBox="1"/>
      </xdr:nvSpPr>
      <xdr:spPr>
        <a:xfrm>
          <a:off x="13500744" y="690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17</xdr:rowOff>
    </xdr:from>
    <xdr:ext cx="405111" cy="259045"/>
    <xdr:sp macro="" textlink="">
      <xdr:nvSpPr>
        <xdr:cNvPr id="549" name="n_4mainValue【一般廃棄物処理施設】&#10;有形固定資産減価償却率"/>
        <xdr:cNvSpPr txBox="1"/>
      </xdr:nvSpPr>
      <xdr:spPr>
        <a:xfrm>
          <a:off x="126117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1" name="テキスト ボックス 56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3" name="テキスト ボックス 56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5" name="テキスト ボックス 56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7" name="テキスト ボックス 56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571" name="直線コネクタ 570"/>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572" name="【一般廃棄物処理施設】&#10;一人当たり有形固定資産（償却資産）額最小値テキスト"/>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573" name="直線コネクタ 572"/>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574" name="【一般廃棄物処理施設】&#10;一人当たり有形固定資産（償却資産）額最大値テキスト"/>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575" name="直線コネクタ 574"/>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95283</xdr:rowOff>
    </xdr:from>
    <xdr:ext cx="599010" cy="259045"/>
    <xdr:sp macro="" textlink="">
      <xdr:nvSpPr>
        <xdr:cNvPr id="576" name="【一般廃棄物処理施設】&#10;一人当たり有形固定資産（償却資産）額平均値テキスト"/>
        <xdr:cNvSpPr txBox="1"/>
      </xdr:nvSpPr>
      <xdr:spPr>
        <a:xfrm>
          <a:off x="22199600" y="678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577" name="フローチャート: 判断 576"/>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578" name="フローチャート: 判断 577"/>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579" name="フローチャート: 判断 578"/>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580" name="フローチャート: 判断 579"/>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581" name="フローチャート: 判断 580"/>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110693</xdr:rowOff>
    </xdr:from>
    <xdr:to>
      <xdr:col>116</xdr:col>
      <xdr:colOff>114300</xdr:colOff>
      <xdr:row>40</xdr:row>
      <xdr:rowOff>40843</xdr:rowOff>
    </xdr:to>
    <xdr:sp macro="" textlink="">
      <xdr:nvSpPr>
        <xdr:cNvPr id="587" name="楕円 586"/>
        <xdr:cNvSpPr/>
      </xdr:nvSpPr>
      <xdr:spPr>
        <a:xfrm>
          <a:off x="22110700" y="67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133570</xdr:rowOff>
    </xdr:from>
    <xdr:ext cx="599010" cy="259045"/>
    <xdr:sp macro="" textlink="">
      <xdr:nvSpPr>
        <xdr:cNvPr id="588" name="【一般廃棄物処理施設】&#10;一人当たり有形固定資産（償却資産）額該当値テキスト"/>
        <xdr:cNvSpPr txBox="1"/>
      </xdr:nvSpPr>
      <xdr:spPr>
        <a:xfrm>
          <a:off x="22199600" y="664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115916</xdr:rowOff>
    </xdr:from>
    <xdr:to>
      <xdr:col>112</xdr:col>
      <xdr:colOff>38100</xdr:colOff>
      <xdr:row>40</xdr:row>
      <xdr:rowOff>46066</xdr:rowOff>
    </xdr:to>
    <xdr:sp macro="" textlink="">
      <xdr:nvSpPr>
        <xdr:cNvPr id="589" name="楕円 588"/>
        <xdr:cNvSpPr/>
      </xdr:nvSpPr>
      <xdr:spPr>
        <a:xfrm>
          <a:off x="21272500" y="680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161493</xdr:rowOff>
    </xdr:from>
    <xdr:to>
      <xdr:col>116</xdr:col>
      <xdr:colOff>63500</xdr:colOff>
      <xdr:row>39</xdr:row>
      <xdr:rowOff>166716</xdr:rowOff>
    </xdr:to>
    <xdr:cxnSp macro="">
      <xdr:nvCxnSpPr>
        <xdr:cNvPr id="590" name="直線コネクタ 589"/>
        <xdr:cNvCxnSpPr/>
      </xdr:nvCxnSpPr>
      <xdr:spPr>
        <a:xfrm flipV="1">
          <a:off x="21323300" y="6848043"/>
          <a:ext cx="838200" cy="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124244</xdr:rowOff>
    </xdr:from>
    <xdr:to>
      <xdr:col>107</xdr:col>
      <xdr:colOff>101600</xdr:colOff>
      <xdr:row>40</xdr:row>
      <xdr:rowOff>54394</xdr:rowOff>
    </xdr:to>
    <xdr:sp macro="" textlink="">
      <xdr:nvSpPr>
        <xdr:cNvPr id="591" name="楕円 590"/>
        <xdr:cNvSpPr/>
      </xdr:nvSpPr>
      <xdr:spPr>
        <a:xfrm>
          <a:off x="20383500" y="681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166716</xdr:rowOff>
    </xdr:from>
    <xdr:to>
      <xdr:col>111</xdr:col>
      <xdr:colOff>177800</xdr:colOff>
      <xdr:row>40</xdr:row>
      <xdr:rowOff>3594</xdr:rowOff>
    </xdr:to>
    <xdr:cxnSp macro="">
      <xdr:nvCxnSpPr>
        <xdr:cNvPr id="592" name="直線コネクタ 591"/>
        <xdr:cNvCxnSpPr/>
      </xdr:nvCxnSpPr>
      <xdr:spPr>
        <a:xfrm flipV="1">
          <a:off x="20434300" y="6853266"/>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116392</xdr:rowOff>
    </xdr:from>
    <xdr:to>
      <xdr:col>102</xdr:col>
      <xdr:colOff>165100</xdr:colOff>
      <xdr:row>40</xdr:row>
      <xdr:rowOff>46542</xdr:rowOff>
    </xdr:to>
    <xdr:sp macro="" textlink="">
      <xdr:nvSpPr>
        <xdr:cNvPr id="593" name="楕円 592"/>
        <xdr:cNvSpPr/>
      </xdr:nvSpPr>
      <xdr:spPr>
        <a:xfrm>
          <a:off x="19494500" y="680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167192</xdr:rowOff>
    </xdr:from>
    <xdr:to>
      <xdr:col>107</xdr:col>
      <xdr:colOff>50800</xdr:colOff>
      <xdr:row>40</xdr:row>
      <xdr:rowOff>3594</xdr:rowOff>
    </xdr:to>
    <xdr:cxnSp macro="">
      <xdr:nvCxnSpPr>
        <xdr:cNvPr id="594" name="直線コネクタ 593"/>
        <xdr:cNvCxnSpPr/>
      </xdr:nvCxnSpPr>
      <xdr:spPr>
        <a:xfrm>
          <a:off x="19545300" y="6853742"/>
          <a:ext cx="889000" cy="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120571</xdr:rowOff>
    </xdr:from>
    <xdr:to>
      <xdr:col>98</xdr:col>
      <xdr:colOff>38100</xdr:colOff>
      <xdr:row>40</xdr:row>
      <xdr:rowOff>50721</xdr:rowOff>
    </xdr:to>
    <xdr:sp macro="" textlink="">
      <xdr:nvSpPr>
        <xdr:cNvPr id="595" name="楕円 594"/>
        <xdr:cNvSpPr/>
      </xdr:nvSpPr>
      <xdr:spPr>
        <a:xfrm>
          <a:off x="18605500" y="680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167192</xdr:rowOff>
    </xdr:from>
    <xdr:to>
      <xdr:col>102</xdr:col>
      <xdr:colOff>114300</xdr:colOff>
      <xdr:row>39</xdr:row>
      <xdr:rowOff>171371</xdr:rowOff>
    </xdr:to>
    <xdr:cxnSp macro="">
      <xdr:nvCxnSpPr>
        <xdr:cNvPr id="596" name="直線コネクタ 595"/>
        <xdr:cNvCxnSpPr/>
      </xdr:nvCxnSpPr>
      <xdr:spPr>
        <a:xfrm flipV="1">
          <a:off x="18656300" y="6853742"/>
          <a:ext cx="889000" cy="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77180</xdr:rowOff>
    </xdr:from>
    <xdr:ext cx="599010" cy="259045"/>
    <xdr:sp macro="" textlink="">
      <xdr:nvSpPr>
        <xdr:cNvPr id="597" name="n_1aveValue【一般廃棄物処理施設】&#10;一人当たり有形固定資産（償却資産）額"/>
        <xdr:cNvSpPr txBox="1"/>
      </xdr:nvSpPr>
      <xdr:spPr>
        <a:xfrm>
          <a:off x="21011095" y="693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57138</xdr:rowOff>
    </xdr:from>
    <xdr:ext cx="599010" cy="259045"/>
    <xdr:sp macro="" textlink="">
      <xdr:nvSpPr>
        <xdr:cNvPr id="598" name="n_2aveValue【一般廃棄物処理施設】&#10;一人当たり有形固定資産（償却資産）額"/>
        <xdr:cNvSpPr txBox="1"/>
      </xdr:nvSpPr>
      <xdr:spPr>
        <a:xfrm>
          <a:off x="20134795" y="691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62809</xdr:rowOff>
    </xdr:from>
    <xdr:ext cx="599010" cy="259045"/>
    <xdr:sp macro="" textlink="">
      <xdr:nvSpPr>
        <xdr:cNvPr id="599" name="n_3aveValue【一般廃棄物処理施設】&#10;一人当たり有形固定資産（償却資産）額"/>
        <xdr:cNvSpPr txBox="1"/>
      </xdr:nvSpPr>
      <xdr:spPr>
        <a:xfrm>
          <a:off x="19245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84109</xdr:rowOff>
    </xdr:from>
    <xdr:ext cx="599010" cy="259045"/>
    <xdr:sp macro="" textlink="">
      <xdr:nvSpPr>
        <xdr:cNvPr id="600" name="n_4aveValue【一般廃棄物処理施設】&#10;一人当たり有形固定資産（償却資産）額"/>
        <xdr:cNvSpPr txBox="1"/>
      </xdr:nvSpPr>
      <xdr:spPr>
        <a:xfrm>
          <a:off x="18356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62593</xdr:rowOff>
    </xdr:from>
    <xdr:ext cx="599010" cy="259045"/>
    <xdr:sp macro="" textlink="">
      <xdr:nvSpPr>
        <xdr:cNvPr id="601" name="n_1mainValue【一般廃棄物処理施設】&#10;一人当たり有形固定資産（償却資産）額"/>
        <xdr:cNvSpPr txBox="1"/>
      </xdr:nvSpPr>
      <xdr:spPr>
        <a:xfrm>
          <a:off x="21011095" y="657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70921</xdr:rowOff>
    </xdr:from>
    <xdr:ext cx="599010" cy="259045"/>
    <xdr:sp macro="" textlink="">
      <xdr:nvSpPr>
        <xdr:cNvPr id="602" name="n_2mainValue【一般廃棄物処理施設】&#10;一人当たり有形固定資産（償却資産）額"/>
        <xdr:cNvSpPr txBox="1"/>
      </xdr:nvSpPr>
      <xdr:spPr>
        <a:xfrm>
          <a:off x="20134795" y="6586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37669</xdr:rowOff>
    </xdr:from>
    <xdr:ext cx="599010" cy="259045"/>
    <xdr:sp macro="" textlink="">
      <xdr:nvSpPr>
        <xdr:cNvPr id="603" name="n_3mainValue【一般廃棄物処理施設】&#10;一人当たり有形固定資産（償却資産）額"/>
        <xdr:cNvSpPr txBox="1"/>
      </xdr:nvSpPr>
      <xdr:spPr>
        <a:xfrm>
          <a:off x="19245795" y="689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67248</xdr:rowOff>
    </xdr:from>
    <xdr:ext cx="599010" cy="259045"/>
    <xdr:sp macro="" textlink="">
      <xdr:nvSpPr>
        <xdr:cNvPr id="604" name="n_4mainValue【一般廃棄物処理施設】&#10;一人当たり有形固定資産（償却資産）額"/>
        <xdr:cNvSpPr txBox="1"/>
      </xdr:nvSpPr>
      <xdr:spPr>
        <a:xfrm>
          <a:off x="18356795" y="658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5" name="テキスト ボックス 62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628" name="直線コネクタ 627"/>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629" name="【保健センター・保健所】&#10;有形固定資産減価償却率最小値テキスト"/>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630" name="直線コネクタ 629"/>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631" name="【保健センター・保健所】&#10;有形固定資産減価償却率最大値テキスト"/>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632" name="直線コネクタ 631"/>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36212</xdr:rowOff>
    </xdr:from>
    <xdr:ext cx="405111" cy="259045"/>
    <xdr:sp macro="" textlink="">
      <xdr:nvSpPr>
        <xdr:cNvPr id="633" name="【保健センター・保健所】&#10;有形固定資産減価償却率平均値テキスト"/>
        <xdr:cNvSpPr txBox="1"/>
      </xdr:nvSpPr>
      <xdr:spPr>
        <a:xfrm>
          <a:off x="16357600" y="10323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634" name="フローチャート: 判断 633"/>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84455</xdr:rowOff>
    </xdr:from>
    <xdr:to>
      <xdr:col>81</xdr:col>
      <xdr:colOff>101600</xdr:colOff>
      <xdr:row>61</xdr:row>
      <xdr:rowOff>14605</xdr:rowOff>
    </xdr:to>
    <xdr:sp macro="" textlink="">
      <xdr:nvSpPr>
        <xdr:cNvPr id="635" name="フローチャート: 判断 634"/>
        <xdr:cNvSpPr/>
      </xdr:nvSpPr>
      <xdr:spPr>
        <a:xfrm>
          <a:off x="15430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636" name="フローチャート: 判断 635"/>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139700</xdr:rowOff>
    </xdr:from>
    <xdr:to>
      <xdr:col>72</xdr:col>
      <xdr:colOff>38100</xdr:colOff>
      <xdr:row>60</xdr:row>
      <xdr:rowOff>69850</xdr:rowOff>
    </xdr:to>
    <xdr:sp macro="" textlink="">
      <xdr:nvSpPr>
        <xdr:cNvPr id="637" name="フローチャート: 判断 636"/>
        <xdr:cNvSpPr/>
      </xdr:nvSpPr>
      <xdr:spPr>
        <a:xfrm>
          <a:off x="13652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48260</xdr:rowOff>
    </xdr:from>
    <xdr:to>
      <xdr:col>67</xdr:col>
      <xdr:colOff>101600</xdr:colOff>
      <xdr:row>60</xdr:row>
      <xdr:rowOff>149860</xdr:rowOff>
    </xdr:to>
    <xdr:sp macro="" textlink="">
      <xdr:nvSpPr>
        <xdr:cNvPr id="638" name="フローチャート: 判断 637"/>
        <xdr:cNvSpPr/>
      </xdr:nvSpPr>
      <xdr:spPr>
        <a:xfrm>
          <a:off x="12763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644" name="楕円 643"/>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143527</xdr:rowOff>
    </xdr:from>
    <xdr:ext cx="405111" cy="259045"/>
    <xdr:sp macro="" textlink="">
      <xdr:nvSpPr>
        <xdr:cNvPr id="645" name="【保健センター・保健所】&#10;有形固定資産減価償却率該当値テキスト"/>
        <xdr:cNvSpPr txBox="1"/>
      </xdr:nvSpPr>
      <xdr:spPr>
        <a:xfrm>
          <a:off x="163576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82550</xdr:rowOff>
    </xdr:from>
    <xdr:to>
      <xdr:col>81</xdr:col>
      <xdr:colOff>101600</xdr:colOff>
      <xdr:row>60</xdr:row>
      <xdr:rowOff>12700</xdr:rowOff>
    </xdr:to>
    <xdr:sp macro="" textlink="">
      <xdr:nvSpPr>
        <xdr:cNvPr id="646" name="楕円 645"/>
        <xdr:cNvSpPr/>
      </xdr:nvSpPr>
      <xdr:spPr>
        <a:xfrm>
          <a:off x="15430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133350</xdr:rowOff>
    </xdr:from>
    <xdr:to>
      <xdr:col>85</xdr:col>
      <xdr:colOff>127000</xdr:colOff>
      <xdr:row>60</xdr:row>
      <xdr:rowOff>0</xdr:rowOff>
    </xdr:to>
    <xdr:cxnSp macro="">
      <xdr:nvCxnSpPr>
        <xdr:cNvPr id="647" name="直線コネクタ 646"/>
        <xdr:cNvCxnSpPr/>
      </xdr:nvCxnSpPr>
      <xdr:spPr>
        <a:xfrm>
          <a:off x="15481300" y="10248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44450</xdr:rowOff>
    </xdr:from>
    <xdr:to>
      <xdr:col>76</xdr:col>
      <xdr:colOff>165100</xdr:colOff>
      <xdr:row>59</xdr:row>
      <xdr:rowOff>146050</xdr:rowOff>
    </xdr:to>
    <xdr:sp macro="" textlink="">
      <xdr:nvSpPr>
        <xdr:cNvPr id="648" name="楕円 647"/>
        <xdr:cNvSpPr/>
      </xdr:nvSpPr>
      <xdr:spPr>
        <a:xfrm>
          <a:off x="14541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95250</xdr:rowOff>
    </xdr:from>
    <xdr:to>
      <xdr:col>81</xdr:col>
      <xdr:colOff>50800</xdr:colOff>
      <xdr:row>59</xdr:row>
      <xdr:rowOff>133350</xdr:rowOff>
    </xdr:to>
    <xdr:cxnSp macro="">
      <xdr:nvCxnSpPr>
        <xdr:cNvPr id="649" name="直線コネクタ 648"/>
        <xdr:cNvCxnSpPr/>
      </xdr:nvCxnSpPr>
      <xdr:spPr>
        <a:xfrm>
          <a:off x="14592300" y="1021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xdr:rowOff>
    </xdr:from>
    <xdr:to>
      <xdr:col>72</xdr:col>
      <xdr:colOff>38100</xdr:colOff>
      <xdr:row>59</xdr:row>
      <xdr:rowOff>107950</xdr:rowOff>
    </xdr:to>
    <xdr:sp macro="" textlink="">
      <xdr:nvSpPr>
        <xdr:cNvPr id="650" name="楕円 649"/>
        <xdr:cNvSpPr/>
      </xdr:nvSpPr>
      <xdr:spPr>
        <a:xfrm>
          <a:off x="1365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57150</xdr:rowOff>
    </xdr:from>
    <xdr:to>
      <xdr:col>76</xdr:col>
      <xdr:colOff>114300</xdr:colOff>
      <xdr:row>59</xdr:row>
      <xdr:rowOff>95250</xdr:rowOff>
    </xdr:to>
    <xdr:cxnSp macro="">
      <xdr:nvCxnSpPr>
        <xdr:cNvPr id="651" name="直線コネクタ 650"/>
        <xdr:cNvCxnSpPr/>
      </xdr:nvCxnSpPr>
      <xdr:spPr>
        <a:xfrm>
          <a:off x="13703300" y="1017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139700</xdr:rowOff>
    </xdr:from>
    <xdr:to>
      <xdr:col>67</xdr:col>
      <xdr:colOff>101600</xdr:colOff>
      <xdr:row>59</xdr:row>
      <xdr:rowOff>69850</xdr:rowOff>
    </xdr:to>
    <xdr:sp macro="" textlink="">
      <xdr:nvSpPr>
        <xdr:cNvPr id="652" name="楕円 651"/>
        <xdr:cNvSpPr/>
      </xdr:nvSpPr>
      <xdr:spPr>
        <a:xfrm>
          <a:off x="12763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19050</xdr:rowOff>
    </xdr:from>
    <xdr:to>
      <xdr:col>71</xdr:col>
      <xdr:colOff>177800</xdr:colOff>
      <xdr:row>59</xdr:row>
      <xdr:rowOff>57150</xdr:rowOff>
    </xdr:to>
    <xdr:cxnSp macro="">
      <xdr:nvCxnSpPr>
        <xdr:cNvPr id="653" name="直線コネクタ 652"/>
        <xdr:cNvCxnSpPr/>
      </xdr:nvCxnSpPr>
      <xdr:spPr>
        <a:xfrm>
          <a:off x="12814300" y="1013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5732</xdr:rowOff>
    </xdr:from>
    <xdr:ext cx="405111" cy="259045"/>
    <xdr:sp macro="" textlink="">
      <xdr:nvSpPr>
        <xdr:cNvPr id="654" name="n_1aveValue【保健センター・保健所】&#10;有形固定資産減価償却率"/>
        <xdr:cNvSpPr txBox="1"/>
      </xdr:nvSpPr>
      <xdr:spPr>
        <a:xfrm>
          <a:off x="15266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655" name="n_2aveValue【保健センター・保健所】&#10;有形固定資産減価償却率"/>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60977</xdr:rowOff>
    </xdr:from>
    <xdr:ext cx="405111" cy="259045"/>
    <xdr:sp macro="" textlink="">
      <xdr:nvSpPr>
        <xdr:cNvPr id="656" name="n_3aveValue【保健センター・保健所】&#10;有形固定資産減価償却率"/>
        <xdr:cNvSpPr txBox="1"/>
      </xdr:nvSpPr>
      <xdr:spPr>
        <a:xfrm>
          <a:off x="13500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140987</xdr:rowOff>
    </xdr:from>
    <xdr:ext cx="405111" cy="259045"/>
    <xdr:sp macro="" textlink="">
      <xdr:nvSpPr>
        <xdr:cNvPr id="657" name="n_4aveValue【保健センター・保健所】&#10;有形固定資産減価償却率"/>
        <xdr:cNvSpPr txBox="1"/>
      </xdr:nvSpPr>
      <xdr:spPr>
        <a:xfrm>
          <a:off x="12611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29227</xdr:rowOff>
    </xdr:from>
    <xdr:ext cx="405111" cy="259045"/>
    <xdr:sp macro="" textlink="">
      <xdr:nvSpPr>
        <xdr:cNvPr id="658" name="n_1mainValue【保健センター・保健所】&#10;有形固定資産減価償却率"/>
        <xdr:cNvSpPr txBox="1"/>
      </xdr:nvSpPr>
      <xdr:spPr>
        <a:xfrm>
          <a:off x="15266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162577</xdr:rowOff>
    </xdr:from>
    <xdr:ext cx="405111" cy="259045"/>
    <xdr:sp macro="" textlink="">
      <xdr:nvSpPr>
        <xdr:cNvPr id="659" name="n_2mainValue【保健センター・保健所】&#10;有形固定資産減価償却率"/>
        <xdr:cNvSpPr txBox="1"/>
      </xdr:nvSpPr>
      <xdr:spPr>
        <a:xfrm>
          <a:off x="14389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124477</xdr:rowOff>
    </xdr:from>
    <xdr:ext cx="405111" cy="259045"/>
    <xdr:sp macro="" textlink="">
      <xdr:nvSpPr>
        <xdr:cNvPr id="660" name="n_3mainValue【保健センター・保健所】&#10;有形固定資産減価償却率"/>
        <xdr:cNvSpPr txBox="1"/>
      </xdr:nvSpPr>
      <xdr:spPr>
        <a:xfrm>
          <a:off x="13500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86377</xdr:rowOff>
    </xdr:from>
    <xdr:ext cx="405111" cy="259045"/>
    <xdr:sp macro="" textlink="">
      <xdr:nvSpPr>
        <xdr:cNvPr id="661" name="n_4mainValue【保健センター・保健所】&#10;有形固定資産減価償却率"/>
        <xdr:cNvSpPr txBox="1"/>
      </xdr:nvSpPr>
      <xdr:spPr>
        <a:xfrm>
          <a:off x="12611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2" name="直線コネクタ 67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3" name="テキスト ボックス 67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4" name="直線コネクタ 67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5" name="テキスト ボックス 67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6" name="直線コネクタ 67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7" name="テキスト ボックス 67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8" name="直線コネクタ 67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9" name="テキスト ボックス 67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683" name="直線コネクタ 682"/>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684" name="【保健センター・保健所】&#10;一人当たり面積最小値テキスト"/>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685" name="直線コネクタ 684"/>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686" name="【保健センター・保健所】&#10;一人当たり面積最大値テキスト"/>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687" name="直線コネクタ 686"/>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11854</xdr:rowOff>
    </xdr:from>
    <xdr:ext cx="469744" cy="259045"/>
    <xdr:sp macro="" textlink="">
      <xdr:nvSpPr>
        <xdr:cNvPr id="688" name="【保健センター・保健所】&#10;一人当たり面積平均値テキスト"/>
        <xdr:cNvSpPr txBox="1"/>
      </xdr:nvSpPr>
      <xdr:spPr>
        <a:xfrm>
          <a:off x="22199600" y="10641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689" name="フローチャート: 判断 688"/>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167742</xdr:rowOff>
    </xdr:from>
    <xdr:to>
      <xdr:col>112</xdr:col>
      <xdr:colOff>38100</xdr:colOff>
      <xdr:row>63</xdr:row>
      <xdr:rowOff>97892</xdr:rowOff>
    </xdr:to>
    <xdr:sp macro="" textlink="">
      <xdr:nvSpPr>
        <xdr:cNvPr id="690" name="フローチャート: 判断 689"/>
        <xdr:cNvSpPr/>
      </xdr:nvSpPr>
      <xdr:spPr>
        <a:xfrm>
          <a:off x="21272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28296</xdr:rowOff>
    </xdr:from>
    <xdr:to>
      <xdr:col>107</xdr:col>
      <xdr:colOff>101600</xdr:colOff>
      <xdr:row>63</xdr:row>
      <xdr:rowOff>129896</xdr:rowOff>
    </xdr:to>
    <xdr:sp macro="" textlink="">
      <xdr:nvSpPr>
        <xdr:cNvPr id="691" name="フローチャート: 判断 690"/>
        <xdr:cNvSpPr/>
      </xdr:nvSpPr>
      <xdr:spPr>
        <a:xfrm>
          <a:off x="20383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18237</xdr:rowOff>
    </xdr:from>
    <xdr:to>
      <xdr:col>102</xdr:col>
      <xdr:colOff>165100</xdr:colOff>
      <xdr:row>63</xdr:row>
      <xdr:rowOff>119837</xdr:rowOff>
    </xdr:to>
    <xdr:sp macro="" textlink="">
      <xdr:nvSpPr>
        <xdr:cNvPr id="692" name="フローチャート: 判断 691"/>
        <xdr:cNvSpPr/>
      </xdr:nvSpPr>
      <xdr:spPr>
        <a:xfrm>
          <a:off x="19494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20066</xdr:rowOff>
    </xdr:from>
    <xdr:to>
      <xdr:col>98</xdr:col>
      <xdr:colOff>38100</xdr:colOff>
      <xdr:row>63</xdr:row>
      <xdr:rowOff>121666</xdr:rowOff>
    </xdr:to>
    <xdr:sp macro="" textlink="">
      <xdr:nvSpPr>
        <xdr:cNvPr id="693" name="フローチャート: 判断 692"/>
        <xdr:cNvSpPr/>
      </xdr:nvSpPr>
      <xdr:spPr>
        <a:xfrm>
          <a:off x="18605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71272</xdr:rowOff>
    </xdr:from>
    <xdr:to>
      <xdr:col>116</xdr:col>
      <xdr:colOff>114300</xdr:colOff>
      <xdr:row>64</xdr:row>
      <xdr:rowOff>1422</xdr:rowOff>
    </xdr:to>
    <xdr:sp macro="" textlink="">
      <xdr:nvSpPr>
        <xdr:cNvPr id="699" name="楕円 698"/>
        <xdr:cNvSpPr/>
      </xdr:nvSpPr>
      <xdr:spPr>
        <a:xfrm>
          <a:off x="22110700" y="1087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157649</xdr:rowOff>
    </xdr:from>
    <xdr:ext cx="469744" cy="259045"/>
    <xdr:sp macro="" textlink="">
      <xdr:nvSpPr>
        <xdr:cNvPr id="700" name="【保健センター・保健所】&#10;一人当たり面積該当値テキスト"/>
        <xdr:cNvSpPr txBox="1"/>
      </xdr:nvSpPr>
      <xdr:spPr>
        <a:xfrm>
          <a:off x="22199600" y="1078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72187</xdr:rowOff>
    </xdr:from>
    <xdr:to>
      <xdr:col>112</xdr:col>
      <xdr:colOff>38100</xdr:colOff>
      <xdr:row>64</xdr:row>
      <xdr:rowOff>2337</xdr:rowOff>
    </xdr:to>
    <xdr:sp macro="" textlink="">
      <xdr:nvSpPr>
        <xdr:cNvPr id="701" name="楕円 700"/>
        <xdr:cNvSpPr/>
      </xdr:nvSpPr>
      <xdr:spPr>
        <a:xfrm>
          <a:off x="21272500" y="108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122072</xdr:rowOff>
    </xdr:from>
    <xdr:to>
      <xdr:col>116</xdr:col>
      <xdr:colOff>63500</xdr:colOff>
      <xdr:row>63</xdr:row>
      <xdr:rowOff>122987</xdr:rowOff>
    </xdr:to>
    <xdr:cxnSp macro="">
      <xdr:nvCxnSpPr>
        <xdr:cNvPr id="702" name="直線コネクタ 701"/>
        <xdr:cNvCxnSpPr/>
      </xdr:nvCxnSpPr>
      <xdr:spPr>
        <a:xfrm flipV="1">
          <a:off x="21323300" y="10923422"/>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72644</xdr:rowOff>
    </xdr:from>
    <xdr:to>
      <xdr:col>107</xdr:col>
      <xdr:colOff>101600</xdr:colOff>
      <xdr:row>64</xdr:row>
      <xdr:rowOff>2794</xdr:rowOff>
    </xdr:to>
    <xdr:sp macro="" textlink="">
      <xdr:nvSpPr>
        <xdr:cNvPr id="703" name="楕円 702"/>
        <xdr:cNvSpPr/>
      </xdr:nvSpPr>
      <xdr:spPr>
        <a:xfrm>
          <a:off x="20383500" y="1087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122987</xdr:rowOff>
    </xdr:from>
    <xdr:to>
      <xdr:col>111</xdr:col>
      <xdr:colOff>177800</xdr:colOff>
      <xdr:row>63</xdr:row>
      <xdr:rowOff>123444</xdr:rowOff>
    </xdr:to>
    <xdr:cxnSp macro="">
      <xdr:nvCxnSpPr>
        <xdr:cNvPr id="704" name="直線コネクタ 703"/>
        <xdr:cNvCxnSpPr/>
      </xdr:nvCxnSpPr>
      <xdr:spPr>
        <a:xfrm flipV="1">
          <a:off x="20434300" y="1092433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73101</xdr:rowOff>
    </xdr:from>
    <xdr:to>
      <xdr:col>102</xdr:col>
      <xdr:colOff>165100</xdr:colOff>
      <xdr:row>64</xdr:row>
      <xdr:rowOff>3251</xdr:rowOff>
    </xdr:to>
    <xdr:sp macro="" textlink="">
      <xdr:nvSpPr>
        <xdr:cNvPr id="705" name="楕円 704"/>
        <xdr:cNvSpPr/>
      </xdr:nvSpPr>
      <xdr:spPr>
        <a:xfrm>
          <a:off x="19494500" y="1087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123444</xdr:rowOff>
    </xdr:from>
    <xdr:to>
      <xdr:col>107</xdr:col>
      <xdr:colOff>50800</xdr:colOff>
      <xdr:row>63</xdr:row>
      <xdr:rowOff>123901</xdr:rowOff>
    </xdr:to>
    <xdr:cxnSp macro="">
      <xdr:nvCxnSpPr>
        <xdr:cNvPr id="706" name="直線コネクタ 705"/>
        <xdr:cNvCxnSpPr/>
      </xdr:nvCxnSpPr>
      <xdr:spPr>
        <a:xfrm flipV="1">
          <a:off x="19545300" y="1092479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73558</xdr:rowOff>
    </xdr:from>
    <xdr:to>
      <xdr:col>98</xdr:col>
      <xdr:colOff>38100</xdr:colOff>
      <xdr:row>64</xdr:row>
      <xdr:rowOff>3708</xdr:rowOff>
    </xdr:to>
    <xdr:sp macro="" textlink="">
      <xdr:nvSpPr>
        <xdr:cNvPr id="707" name="楕円 706"/>
        <xdr:cNvSpPr/>
      </xdr:nvSpPr>
      <xdr:spPr>
        <a:xfrm>
          <a:off x="18605500" y="1087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123901</xdr:rowOff>
    </xdr:from>
    <xdr:to>
      <xdr:col>102</xdr:col>
      <xdr:colOff>114300</xdr:colOff>
      <xdr:row>63</xdr:row>
      <xdr:rowOff>124358</xdr:rowOff>
    </xdr:to>
    <xdr:cxnSp macro="">
      <xdr:nvCxnSpPr>
        <xdr:cNvPr id="708" name="直線コネクタ 707"/>
        <xdr:cNvCxnSpPr/>
      </xdr:nvCxnSpPr>
      <xdr:spPr>
        <a:xfrm flipV="1">
          <a:off x="18656300" y="1092525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114419</xdr:rowOff>
    </xdr:from>
    <xdr:ext cx="469744" cy="259045"/>
    <xdr:sp macro="" textlink="">
      <xdr:nvSpPr>
        <xdr:cNvPr id="709" name="n_1aveValue【保健センター・保健所】&#10;一人当たり面積"/>
        <xdr:cNvSpPr txBox="1"/>
      </xdr:nvSpPr>
      <xdr:spPr>
        <a:xfrm>
          <a:off x="21075727" y="105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146423</xdr:rowOff>
    </xdr:from>
    <xdr:ext cx="469744" cy="259045"/>
    <xdr:sp macro="" textlink="">
      <xdr:nvSpPr>
        <xdr:cNvPr id="710" name="n_2aveValue【保健センター・保健所】&#10;一人当たり面積"/>
        <xdr:cNvSpPr txBox="1"/>
      </xdr:nvSpPr>
      <xdr:spPr>
        <a:xfrm>
          <a:off x="201994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136364</xdr:rowOff>
    </xdr:from>
    <xdr:ext cx="469744" cy="259045"/>
    <xdr:sp macro="" textlink="">
      <xdr:nvSpPr>
        <xdr:cNvPr id="711" name="n_3aveValue【保健センター・保健所】&#10;一人当たり面積"/>
        <xdr:cNvSpPr txBox="1"/>
      </xdr:nvSpPr>
      <xdr:spPr>
        <a:xfrm>
          <a:off x="19310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138193</xdr:rowOff>
    </xdr:from>
    <xdr:ext cx="469744" cy="259045"/>
    <xdr:sp macro="" textlink="">
      <xdr:nvSpPr>
        <xdr:cNvPr id="712" name="n_4aveValue【保健センター・保健所】&#10;一人当たり面積"/>
        <xdr:cNvSpPr txBox="1"/>
      </xdr:nvSpPr>
      <xdr:spPr>
        <a:xfrm>
          <a:off x="18421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164914</xdr:rowOff>
    </xdr:from>
    <xdr:ext cx="469744" cy="259045"/>
    <xdr:sp macro="" textlink="">
      <xdr:nvSpPr>
        <xdr:cNvPr id="713" name="n_1mainValue【保健センター・保健所】&#10;一人当たり面積"/>
        <xdr:cNvSpPr txBox="1"/>
      </xdr:nvSpPr>
      <xdr:spPr>
        <a:xfrm>
          <a:off x="21075727" y="1096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165371</xdr:rowOff>
    </xdr:from>
    <xdr:ext cx="469744" cy="259045"/>
    <xdr:sp macro="" textlink="">
      <xdr:nvSpPr>
        <xdr:cNvPr id="714" name="n_2mainValue【保健センター・保健所】&#10;一人当たり面積"/>
        <xdr:cNvSpPr txBox="1"/>
      </xdr:nvSpPr>
      <xdr:spPr>
        <a:xfrm>
          <a:off x="20199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165828</xdr:rowOff>
    </xdr:from>
    <xdr:ext cx="469744" cy="259045"/>
    <xdr:sp macro="" textlink="">
      <xdr:nvSpPr>
        <xdr:cNvPr id="715" name="n_3mainValue【保健センター・保健所】&#10;一人当たり面積"/>
        <xdr:cNvSpPr txBox="1"/>
      </xdr:nvSpPr>
      <xdr:spPr>
        <a:xfrm>
          <a:off x="19310427" y="1096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166285</xdr:rowOff>
    </xdr:from>
    <xdr:ext cx="469744" cy="259045"/>
    <xdr:sp macro="" textlink="">
      <xdr:nvSpPr>
        <xdr:cNvPr id="716" name="n_4mainValue【保健センター・保健所】&#10;一人当たり面積"/>
        <xdr:cNvSpPr txBox="1"/>
      </xdr:nvSpPr>
      <xdr:spPr>
        <a:xfrm>
          <a:off x="18421427" y="1096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9" name="テキスト ボックス 73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742" name="直線コネクタ 741"/>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4" name="直線コネクタ 74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745" name="【消防施設】&#10;有形固定資産減価償却率最大値テキスト"/>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746" name="直線コネクタ 745"/>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747" name="【消防施設】&#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748" name="フローチャート: 判断 747"/>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749" name="フローチャート: 判断 748"/>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750" name="フローチャート: 判断 749"/>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751" name="フローチャート: 判断 750"/>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752" name="フローチャート: 判断 751"/>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85271</xdr:rowOff>
    </xdr:from>
    <xdr:to>
      <xdr:col>85</xdr:col>
      <xdr:colOff>177800</xdr:colOff>
      <xdr:row>82</xdr:row>
      <xdr:rowOff>15421</xdr:rowOff>
    </xdr:to>
    <xdr:sp macro="" textlink="">
      <xdr:nvSpPr>
        <xdr:cNvPr id="758" name="楕円 757"/>
        <xdr:cNvSpPr/>
      </xdr:nvSpPr>
      <xdr:spPr>
        <a:xfrm>
          <a:off x="162687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108148</xdr:rowOff>
    </xdr:from>
    <xdr:ext cx="405111" cy="259045"/>
    <xdr:sp macro="" textlink="">
      <xdr:nvSpPr>
        <xdr:cNvPr id="759" name="【消防施設】&#10;有形固定資産減価償却率該当値テキスト"/>
        <xdr:cNvSpPr txBox="1"/>
      </xdr:nvSpPr>
      <xdr:spPr>
        <a:xfrm>
          <a:off x="16357600" y="13824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95069</xdr:rowOff>
    </xdr:from>
    <xdr:to>
      <xdr:col>81</xdr:col>
      <xdr:colOff>101600</xdr:colOff>
      <xdr:row>82</xdr:row>
      <xdr:rowOff>25219</xdr:rowOff>
    </xdr:to>
    <xdr:sp macro="" textlink="">
      <xdr:nvSpPr>
        <xdr:cNvPr id="760" name="楕円 759"/>
        <xdr:cNvSpPr/>
      </xdr:nvSpPr>
      <xdr:spPr>
        <a:xfrm>
          <a:off x="154305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136071</xdr:rowOff>
    </xdr:from>
    <xdr:to>
      <xdr:col>85</xdr:col>
      <xdr:colOff>127000</xdr:colOff>
      <xdr:row>81</xdr:row>
      <xdr:rowOff>145869</xdr:rowOff>
    </xdr:to>
    <xdr:cxnSp macro="">
      <xdr:nvCxnSpPr>
        <xdr:cNvPr id="761" name="直線コネクタ 760"/>
        <xdr:cNvCxnSpPr/>
      </xdr:nvCxnSpPr>
      <xdr:spPr>
        <a:xfrm flipV="1">
          <a:off x="15481300" y="1402352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90170</xdr:rowOff>
    </xdr:from>
    <xdr:to>
      <xdr:col>76</xdr:col>
      <xdr:colOff>165100</xdr:colOff>
      <xdr:row>82</xdr:row>
      <xdr:rowOff>20320</xdr:rowOff>
    </xdr:to>
    <xdr:sp macro="" textlink="">
      <xdr:nvSpPr>
        <xdr:cNvPr id="762" name="楕円 761"/>
        <xdr:cNvSpPr/>
      </xdr:nvSpPr>
      <xdr:spPr>
        <a:xfrm>
          <a:off x="14541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140970</xdr:rowOff>
    </xdr:from>
    <xdr:to>
      <xdr:col>81</xdr:col>
      <xdr:colOff>50800</xdr:colOff>
      <xdr:row>81</xdr:row>
      <xdr:rowOff>145869</xdr:rowOff>
    </xdr:to>
    <xdr:cxnSp macro="">
      <xdr:nvCxnSpPr>
        <xdr:cNvPr id="763" name="直線コネクタ 762"/>
        <xdr:cNvCxnSpPr/>
      </xdr:nvCxnSpPr>
      <xdr:spPr>
        <a:xfrm>
          <a:off x="14592300" y="1402842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39551</xdr:rowOff>
    </xdr:from>
    <xdr:to>
      <xdr:col>72</xdr:col>
      <xdr:colOff>38100</xdr:colOff>
      <xdr:row>83</xdr:row>
      <xdr:rowOff>141151</xdr:rowOff>
    </xdr:to>
    <xdr:sp macro="" textlink="">
      <xdr:nvSpPr>
        <xdr:cNvPr id="764" name="楕円 763"/>
        <xdr:cNvSpPr/>
      </xdr:nvSpPr>
      <xdr:spPr>
        <a:xfrm>
          <a:off x="13652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140970</xdr:rowOff>
    </xdr:from>
    <xdr:to>
      <xdr:col>76</xdr:col>
      <xdr:colOff>114300</xdr:colOff>
      <xdr:row>83</xdr:row>
      <xdr:rowOff>90351</xdr:rowOff>
    </xdr:to>
    <xdr:cxnSp macro="">
      <xdr:nvCxnSpPr>
        <xdr:cNvPr id="765" name="直線コネクタ 764"/>
        <xdr:cNvCxnSpPr/>
      </xdr:nvCxnSpPr>
      <xdr:spPr>
        <a:xfrm flipV="1">
          <a:off x="13703300" y="14028420"/>
          <a:ext cx="889000" cy="29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68943</xdr:rowOff>
    </xdr:from>
    <xdr:to>
      <xdr:col>67</xdr:col>
      <xdr:colOff>101600</xdr:colOff>
      <xdr:row>83</xdr:row>
      <xdr:rowOff>170543</xdr:rowOff>
    </xdr:to>
    <xdr:sp macro="" textlink="">
      <xdr:nvSpPr>
        <xdr:cNvPr id="766" name="楕円 765"/>
        <xdr:cNvSpPr/>
      </xdr:nvSpPr>
      <xdr:spPr>
        <a:xfrm>
          <a:off x="12763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90351</xdr:rowOff>
    </xdr:from>
    <xdr:to>
      <xdr:col>71</xdr:col>
      <xdr:colOff>177800</xdr:colOff>
      <xdr:row>83</xdr:row>
      <xdr:rowOff>119743</xdr:rowOff>
    </xdr:to>
    <xdr:cxnSp macro="">
      <xdr:nvCxnSpPr>
        <xdr:cNvPr id="767" name="直線コネクタ 766"/>
        <xdr:cNvCxnSpPr/>
      </xdr:nvCxnSpPr>
      <xdr:spPr>
        <a:xfrm flipV="1">
          <a:off x="12814300" y="143207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68597</xdr:rowOff>
    </xdr:from>
    <xdr:ext cx="405111" cy="259045"/>
    <xdr:sp macro="" textlink="">
      <xdr:nvSpPr>
        <xdr:cNvPr id="768" name="n_1aveValue【消防施設】&#10;有形固定資産減価償却率"/>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769" name="n_2aveValue【消防施設】&#10;有形固定資産減価償却率"/>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58075</xdr:rowOff>
    </xdr:from>
    <xdr:ext cx="405111" cy="259045"/>
    <xdr:sp macro="" textlink="">
      <xdr:nvSpPr>
        <xdr:cNvPr id="770" name="n_3aveValue【消防施設】&#10;有形固定資産減価償却率"/>
        <xdr:cNvSpPr txBox="1"/>
      </xdr:nvSpPr>
      <xdr:spPr>
        <a:xfrm>
          <a:off x="13500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90732</xdr:rowOff>
    </xdr:from>
    <xdr:ext cx="405111" cy="259045"/>
    <xdr:sp macro="" textlink="">
      <xdr:nvSpPr>
        <xdr:cNvPr id="771" name="n_4aveValue【消防施設】&#10;有形固定資産減価償却率"/>
        <xdr:cNvSpPr txBox="1"/>
      </xdr:nvSpPr>
      <xdr:spPr>
        <a:xfrm>
          <a:off x="12611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41746</xdr:rowOff>
    </xdr:from>
    <xdr:ext cx="405111" cy="259045"/>
    <xdr:sp macro="" textlink="">
      <xdr:nvSpPr>
        <xdr:cNvPr id="772" name="n_1mainValue【消防施設】&#10;有形固定資産減価償却率"/>
        <xdr:cNvSpPr txBox="1"/>
      </xdr:nvSpPr>
      <xdr:spPr>
        <a:xfrm>
          <a:off x="15266044" y="1375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773" name="n_2mainValue【消防施設】&#10;有形固定資産減価償却率"/>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132278</xdr:rowOff>
    </xdr:from>
    <xdr:ext cx="405111" cy="259045"/>
    <xdr:sp macro="" textlink="">
      <xdr:nvSpPr>
        <xdr:cNvPr id="774" name="n_3mainValue【消防施設】&#10;有形固定資産減価償却率"/>
        <xdr:cNvSpPr txBox="1"/>
      </xdr:nvSpPr>
      <xdr:spPr>
        <a:xfrm>
          <a:off x="135007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161670</xdr:rowOff>
    </xdr:from>
    <xdr:ext cx="405111" cy="259045"/>
    <xdr:sp macro="" textlink="">
      <xdr:nvSpPr>
        <xdr:cNvPr id="775" name="n_4mainValue【消防施設】&#10;有形固定資産減価償却率"/>
        <xdr:cNvSpPr txBox="1"/>
      </xdr:nvSpPr>
      <xdr:spPr>
        <a:xfrm>
          <a:off x="126117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6" name="直線コネクタ 78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7" name="テキスト ボックス 78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8" name="直線コネクタ 78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9" name="テキスト ボックス 78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0" name="直線コネクタ 78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1" name="テキスト ボックス 79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2" name="直線コネクタ 79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3" name="テキスト ボックス 79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4" name="直線コネクタ 79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5" name="テキスト ボックス 79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6" name="直線コネクタ 79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7" name="テキスト ボックス 79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801" name="直線コネクタ 800"/>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802" name="【消防施設】&#10;一人当たり面積最小値テキスト"/>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803" name="直線コネクタ 802"/>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804" name="【消防施設】&#10;一人当たり面積最大値テキスト"/>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805" name="直線コネクタ 804"/>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135907</xdr:rowOff>
    </xdr:from>
    <xdr:ext cx="469744" cy="259045"/>
    <xdr:sp macro="" textlink="">
      <xdr:nvSpPr>
        <xdr:cNvPr id="806" name="【消防施設】&#10;一人当たり面積平均値テキスト"/>
        <xdr:cNvSpPr txBox="1"/>
      </xdr:nvSpPr>
      <xdr:spPr>
        <a:xfrm>
          <a:off x="22199600" y="14537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807" name="フローチャート: 判断 806"/>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808" name="フローチャート: 判断 807"/>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809" name="フローチャート: 判断 808"/>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810" name="フローチャート: 判断 809"/>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811" name="フローチャート: 判断 810"/>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6894</xdr:rowOff>
    </xdr:from>
    <xdr:to>
      <xdr:col>116</xdr:col>
      <xdr:colOff>114300</xdr:colOff>
      <xdr:row>86</xdr:row>
      <xdr:rowOff>108494</xdr:rowOff>
    </xdr:to>
    <xdr:sp macro="" textlink="">
      <xdr:nvSpPr>
        <xdr:cNvPr id="817" name="楕円 816"/>
        <xdr:cNvSpPr/>
      </xdr:nvSpPr>
      <xdr:spPr>
        <a:xfrm>
          <a:off x="221107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93271</xdr:rowOff>
    </xdr:from>
    <xdr:ext cx="469744" cy="259045"/>
    <xdr:sp macro="" textlink="">
      <xdr:nvSpPr>
        <xdr:cNvPr id="818" name="【消防施設】&#10;一人当たり面積該当値テキスト"/>
        <xdr:cNvSpPr txBox="1"/>
      </xdr:nvSpPr>
      <xdr:spPr>
        <a:xfrm>
          <a:off x="22199600" y="1466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11249</xdr:rowOff>
    </xdr:from>
    <xdr:to>
      <xdr:col>112</xdr:col>
      <xdr:colOff>38100</xdr:colOff>
      <xdr:row>86</xdr:row>
      <xdr:rowOff>112849</xdr:rowOff>
    </xdr:to>
    <xdr:sp macro="" textlink="">
      <xdr:nvSpPr>
        <xdr:cNvPr id="819" name="楕円 818"/>
        <xdr:cNvSpPr/>
      </xdr:nvSpPr>
      <xdr:spPr>
        <a:xfrm>
          <a:off x="21272500" y="1475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57694</xdr:rowOff>
    </xdr:from>
    <xdr:to>
      <xdr:col>116</xdr:col>
      <xdr:colOff>63500</xdr:colOff>
      <xdr:row>86</xdr:row>
      <xdr:rowOff>62049</xdr:rowOff>
    </xdr:to>
    <xdr:cxnSp macro="">
      <xdr:nvCxnSpPr>
        <xdr:cNvPr id="820" name="直線コネクタ 819"/>
        <xdr:cNvCxnSpPr/>
      </xdr:nvCxnSpPr>
      <xdr:spPr>
        <a:xfrm flipV="1">
          <a:off x="21323300" y="14802394"/>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3629</xdr:rowOff>
    </xdr:from>
    <xdr:to>
      <xdr:col>107</xdr:col>
      <xdr:colOff>101600</xdr:colOff>
      <xdr:row>86</xdr:row>
      <xdr:rowOff>105229</xdr:rowOff>
    </xdr:to>
    <xdr:sp macro="" textlink="">
      <xdr:nvSpPr>
        <xdr:cNvPr id="821" name="楕円 820"/>
        <xdr:cNvSpPr/>
      </xdr:nvSpPr>
      <xdr:spPr>
        <a:xfrm>
          <a:off x="20383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54429</xdr:rowOff>
    </xdr:from>
    <xdr:to>
      <xdr:col>111</xdr:col>
      <xdr:colOff>177800</xdr:colOff>
      <xdr:row>86</xdr:row>
      <xdr:rowOff>62049</xdr:rowOff>
    </xdr:to>
    <xdr:cxnSp macro="">
      <xdr:nvCxnSpPr>
        <xdr:cNvPr id="822" name="直線コネクタ 821"/>
        <xdr:cNvCxnSpPr/>
      </xdr:nvCxnSpPr>
      <xdr:spPr>
        <a:xfrm>
          <a:off x="20434300" y="1479912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24312</xdr:rowOff>
    </xdr:from>
    <xdr:to>
      <xdr:col>102</xdr:col>
      <xdr:colOff>165100</xdr:colOff>
      <xdr:row>86</xdr:row>
      <xdr:rowOff>125912</xdr:rowOff>
    </xdr:to>
    <xdr:sp macro="" textlink="">
      <xdr:nvSpPr>
        <xdr:cNvPr id="823" name="楕円 822"/>
        <xdr:cNvSpPr/>
      </xdr:nvSpPr>
      <xdr:spPr>
        <a:xfrm>
          <a:off x="19494500" y="1476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54429</xdr:rowOff>
    </xdr:from>
    <xdr:to>
      <xdr:col>107</xdr:col>
      <xdr:colOff>50800</xdr:colOff>
      <xdr:row>86</xdr:row>
      <xdr:rowOff>75112</xdr:rowOff>
    </xdr:to>
    <xdr:cxnSp macro="">
      <xdr:nvCxnSpPr>
        <xdr:cNvPr id="824" name="直線コネクタ 823"/>
        <xdr:cNvCxnSpPr/>
      </xdr:nvCxnSpPr>
      <xdr:spPr>
        <a:xfrm flipV="1">
          <a:off x="19545300" y="14799129"/>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70031</xdr:rowOff>
    </xdr:from>
    <xdr:to>
      <xdr:col>98</xdr:col>
      <xdr:colOff>38100</xdr:colOff>
      <xdr:row>87</xdr:row>
      <xdr:rowOff>181</xdr:rowOff>
    </xdr:to>
    <xdr:sp macro="" textlink="">
      <xdr:nvSpPr>
        <xdr:cNvPr id="825" name="楕円 824"/>
        <xdr:cNvSpPr/>
      </xdr:nvSpPr>
      <xdr:spPr>
        <a:xfrm>
          <a:off x="18605500" y="1481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75112</xdr:rowOff>
    </xdr:from>
    <xdr:to>
      <xdr:col>102</xdr:col>
      <xdr:colOff>114300</xdr:colOff>
      <xdr:row>86</xdr:row>
      <xdr:rowOff>120831</xdr:rowOff>
    </xdr:to>
    <xdr:cxnSp macro="">
      <xdr:nvCxnSpPr>
        <xdr:cNvPr id="826" name="直線コネクタ 825"/>
        <xdr:cNvCxnSpPr/>
      </xdr:nvCxnSpPr>
      <xdr:spPr>
        <a:xfrm flipV="1">
          <a:off x="18656300" y="148198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82566</xdr:rowOff>
    </xdr:from>
    <xdr:ext cx="469744" cy="259045"/>
    <xdr:sp macro="" textlink="">
      <xdr:nvSpPr>
        <xdr:cNvPr id="827" name="n_1aveValue【消防施設】&#10;一人当たり面積"/>
        <xdr:cNvSpPr txBox="1"/>
      </xdr:nvSpPr>
      <xdr:spPr>
        <a:xfrm>
          <a:off x="210757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79301</xdr:rowOff>
    </xdr:from>
    <xdr:ext cx="469744" cy="259045"/>
    <xdr:sp macro="" textlink="">
      <xdr:nvSpPr>
        <xdr:cNvPr id="828" name="n_2aveValue【消防施設】&#10;一人当たり面積"/>
        <xdr:cNvSpPr txBox="1"/>
      </xdr:nvSpPr>
      <xdr:spPr>
        <a:xfrm>
          <a:off x="20199427" y="144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83656</xdr:rowOff>
    </xdr:from>
    <xdr:ext cx="469744" cy="259045"/>
    <xdr:sp macro="" textlink="">
      <xdr:nvSpPr>
        <xdr:cNvPr id="829" name="n_3aveValue【消防施設】&#10;一人当たり面積"/>
        <xdr:cNvSpPr txBox="1"/>
      </xdr:nvSpPr>
      <xdr:spPr>
        <a:xfrm>
          <a:off x="193104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96719</xdr:rowOff>
    </xdr:from>
    <xdr:ext cx="469744" cy="259045"/>
    <xdr:sp macro="" textlink="">
      <xdr:nvSpPr>
        <xdr:cNvPr id="830" name="n_4aveValue【消防施設】&#10;一人当たり面積"/>
        <xdr:cNvSpPr txBox="1"/>
      </xdr:nvSpPr>
      <xdr:spPr>
        <a:xfrm>
          <a:off x="18421427"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103976</xdr:rowOff>
    </xdr:from>
    <xdr:ext cx="469744" cy="259045"/>
    <xdr:sp macro="" textlink="">
      <xdr:nvSpPr>
        <xdr:cNvPr id="831" name="n_1mainValue【消防施設】&#10;一人当たり面積"/>
        <xdr:cNvSpPr txBox="1"/>
      </xdr:nvSpPr>
      <xdr:spPr>
        <a:xfrm>
          <a:off x="21075727" y="1484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96356</xdr:rowOff>
    </xdr:from>
    <xdr:ext cx="469744" cy="259045"/>
    <xdr:sp macro="" textlink="">
      <xdr:nvSpPr>
        <xdr:cNvPr id="832" name="n_2mainValue【消防施設】&#10;一人当たり面積"/>
        <xdr:cNvSpPr txBox="1"/>
      </xdr:nvSpPr>
      <xdr:spPr>
        <a:xfrm>
          <a:off x="20199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117039</xdr:rowOff>
    </xdr:from>
    <xdr:ext cx="469744" cy="259045"/>
    <xdr:sp macro="" textlink="">
      <xdr:nvSpPr>
        <xdr:cNvPr id="833" name="n_3mainValue【消防施設】&#10;一人当たり面積"/>
        <xdr:cNvSpPr txBox="1"/>
      </xdr:nvSpPr>
      <xdr:spPr>
        <a:xfrm>
          <a:off x="19310427"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162758</xdr:rowOff>
    </xdr:from>
    <xdr:ext cx="469744" cy="259045"/>
    <xdr:sp macro="" textlink="">
      <xdr:nvSpPr>
        <xdr:cNvPr id="834" name="n_4mainValue【消防施設】&#10;一人当たり面積"/>
        <xdr:cNvSpPr txBox="1"/>
      </xdr:nvSpPr>
      <xdr:spPr>
        <a:xfrm>
          <a:off x="18421427"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0" name="直線コネクタ 859"/>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1"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2" name="直線コネクタ 86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3"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4" name="直線コネクタ 863"/>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865" name="【庁舎】&#10;有形固定資産減価償却率平均値テキスト"/>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66" name="フローチャート: 判断 865"/>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867" name="フローチャート: 判断 866"/>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868" name="フローチャート: 判断 867"/>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869" name="フローチャート: 判断 868"/>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870" name="フローチャート: 判断 869"/>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108676</xdr:rowOff>
    </xdr:from>
    <xdr:to>
      <xdr:col>85</xdr:col>
      <xdr:colOff>177800</xdr:colOff>
      <xdr:row>104</xdr:row>
      <xdr:rowOff>38826</xdr:rowOff>
    </xdr:to>
    <xdr:sp macro="" textlink="">
      <xdr:nvSpPr>
        <xdr:cNvPr id="876" name="楕円 875"/>
        <xdr:cNvSpPr/>
      </xdr:nvSpPr>
      <xdr:spPr>
        <a:xfrm>
          <a:off x="162687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131553</xdr:rowOff>
    </xdr:from>
    <xdr:ext cx="405111" cy="259045"/>
    <xdr:sp macro="" textlink="">
      <xdr:nvSpPr>
        <xdr:cNvPr id="877" name="【庁舎】&#10;有形固定資産減価償却率該当値テキスト"/>
        <xdr:cNvSpPr txBox="1"/>
      </xdr:nvSpPr>
      <xdr:spPr>
        <a:xfrm>
          <a:off x="16357600" y="1761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76019</xdr:rowOff>
    </xdr:from>
    <xdr:to>
      <xdr:col>81</xdr:col>
      <xdr:colOff>101600</xdr:colOff>
      <xdr:row>104</xdr:row>
      <xdr:rowOff>6169</xdr:rowOff>
    </xdr:to>
    <xdr:sp macro="" textlink="">
      <xdr:nvSpPr>
        <xdr:cNvPr id="878" name="楕円 877"/>
        <xdr:cNvSpPr/>
      </xdr:nvSpPr>
      <xdr:spPr>
        <a:xfrm>
          <a:off x="15430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126819</xdr:rowOff>
    </xdr:from>
    <xdr:to>
      <xdr:col>85</xdr:col>
      <xdr:colOff>127000</xdr:colOff>
      <xdr:row>103</xdr:row>
      <xdr:rowOff>159476</xdr:rowOff>
    </xdr:to>
    <xdr:cxnSp macro="">
      <xdr:nvCxnSpPr>
        <xdr:cNvPr id="879" name="直線コネクタ 878"/>
        <xdr:cNvCxnSpPr/>
      </xdr:nvCxnSpPr>
      <xdr:spPr>
        <a:xfrm>
          <a:off x="15481300" y="177861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43362</xdr:rowOff>
    </xdr:from>
    <xdr:to>
      <xdr:col>76</xdr:col>
      <xdr:colOff>165100</xdr:colOff>
      <xdr:row>103</xdr:row>
      <xdr:rowOff>144962</xdr:rowOff>
    </xdr:to>
    <xdr:sp macro="" textlink="">
      <xdr:nvSpPr>
        <xdr:cNvPr id="880" name="楕円 879"/>
        <xdr:cNvSpPr/>
      </xdr:nvSpPr>
      <xdr:spPr>
        <a:xfrm>
          <a:off x="14541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94162</xdr:rowOff>
    </xdr:from>
    <xdr:to>
      <xdr:col>81</xdr:col>
      <xdr:colOff>50800</xdr:colOff>
      <xdr:row>103</xdr:row>
      <xdr:rowOff>126819</xdr:rowOff>
    </xdr:to>
    <xdr:cxnSp macro="">
      <xdr:nvCxnSpPr>
        <xdr:cNvPr id="881" name="直線コネクタ 880"/>
        <xdr:cNvCxnSpPr/>
      </xdr:nvCxnSpPr>
      <xdr:spPr>
        <a:xfrm>
          <a:off x="14592300" y="177535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10705</xdr:rowOff>
    </xdr:from>
    <xdr:to>
      <xdr:col>72</xdr:col>
      <xdr:colOff>38100</xdr:colOff>
      <xdr:row>103</xdr:row>
      <xdr:rowOff>112305</xdr:rowOff>
    </xdr:to>
    <xdr:sp macro="" textlink="">
      <xdr:nvSpPr>
        <xdr:cNvPr id="882" name="楕円 881"/>
        <xdr:cNvSpPr/>
      </xdr:nvSpPr>
      <xdr:spPr>
        <a:xfrm>
          <a:off x="136525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61505</xdr:rowOff>
    </xdr:from>
    <xdr:to>
      <xdr:col>76</xdr:col>
      <xdr:colOff>114300</xdr:colOff>
      <xdr:row>103</xdr:row>
      <xdr:rowOff>94162</xdr:rowOff>
    </xdr:to>
    <xdr:cxnSp macro="">
      <xdr:nvCxnSpPr>
        <xdr:cNvPr id="883" name="直線コネクタ 882"/>
        <xdr:cNvCxnSpPr/>
      </xdr:nvCxnSpPr>
      <xdr:spPr>
        <a:xfrm>
          <a:off x="13703300" y="177208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147864</xdr:rowOff>
    </xdr:from>
    <xdr:to>
      <xdr:col>67</xdr:col>
      <xdr:colOff>101600</xdr:colOff>
      <xdr:row>103</xdr:row>
      <xdr:rowOff>78014</xdr:rowOff>
    </xdr:to>
    <xdr:sp macro="" textlink="">
      <xdr:nvSpPr>
        <xdr:cNvPr id="884" name="楕円 883"/>
        <xdr:cNvSpPr/>
      </xdr:nvSpPr>
      <xdr:spPr>
        <a:xfrm>
          <a:off x="127635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27214</xdr:rowOff>
    </xdr:from>
    <xdr:to>
      <xdr:col>71</xdr:col>
      <xdr:colOff>177800</xdr:colOff>
      <xdr:row>103</xdr:row>
      <xdr:rowOff>61505</xdr:rowOff>
    </xdr:to>
    <xdr:cxnSp macro="">
      <xdr:nvCxnSpPr>
        <xdr:cNvPr id="885" name="直線コネクタ 884"/>
        <xdr:cNvCxnSpPr/>
      </xdr:nvCxnSpPr>
      <xdr:spPr>
        <a:xfrm>
          <a:off x="12814300" y="176865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65876</xdr:rowOff>
    </xdr:from>
    <xdr:ext cx="405111" cy="259045"/>
    <xdr:sp macro="" textlink="">
      <xdr:nvSpPr>
        <xdr:cNvPr id="886" name="n_1aveValue【庁舎】&#10;有形固定資産減価償却率"/>
        <xdr:cNvSpPr txBox="1"/>
      </xdr:nvSpPr>
      <xdr:spPr>
        <a:xfrm>
          <a:off x="152660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887" name="n_2aveValue【庁舎】&#10;有形固定資産減価償却率"/>
        <xdr:cNvSpPr txBox="1"/>
      </xdr:nvSpPr>
      <xdr:spPr>
        <a:xfrm>
          <a:off x="14389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41383</xdr:rowOff>
    </xdr:from>
    <xdr:ext cx="405111" cy="259045"/>
    <xdr:sp macro="" textlink="">
      <xdr:nvSpPr>
        <xdr:cNvPr id="888" name="n_3aveValue【庁舎】&#10;有形固定資産減価償却率"/>
        <xdr:cNvSpPr txBox="1"/>
      </xdr:nvSpPr>
      <xdr:spPr>
        <a:xfrm>
          <a:off x="13500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80571</xdr:rowOff>
    </xdr:from>
    <xdr:ext cx="405111" cy="259045"/>
    <xdr:sp macro="" textlink="">
      <xdr:nvSpPr>
        <xdr:cNvPr id="889" name="n_4aveValue【庁舎】&#10;有形固定資産減価償却率"/>
        <xdr:cNvSpPr txBox="1"/>
      </xdr:nvSpPr>
      <xdr:spPr>
        <a:xfrm>
          <a:off x="12611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22696</xdr:rowOff>
    </xdr:from>
    <xdr:ext cx="405111" cy="259045"/>
    <xdr:sp macro="" textlink="">
      <xdr:nvSpPr>
        <xdr:cNvPr id="890" name="n_1mainValue【庁舎】&#10;有形固定資産減価償却率"/>
        <xdr:cNvSpPr txBox="1"/>
      </xdr:nvSpPr>
      <xdr:spPr>
        <a:xfrm>
          <a:off x="152660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161489</xdr:rowOff>
    </xdr:from>
    <xdr:ext cx="405111" cy="259045"/>
    <xdr:sp macro="" textlink="">
      <xdr:nvSpPr>
        <xdr:cNvPr id="891" name="n_2mainValue【庁舎】&#10;有形固定資産減価償却率"/>
        <xdr:cNvSpPr txBox="1"/>
      </xdr:nvSpPr>
      <xdr:spPr>
        <a:xfrm>
          <a:off x="143897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128832</xdr:rowOff>
    </xdr:from>
    <xdr:ext cx="405111" cy="259045"/>
    <xdr:sp macro="" textlink="">
      <xdr:nvSpPr>
        <xdr:cNvPr id="892" name="n_3mainValue【庁舎】&#10;有形固定資産減価償却率"/>
        <xdr:cNvSpPr txBox="1"/>
      </xdr:nvSpPr>
      <xdr:spPr>
        <a:xfrm>
          <a:off x="13500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94541</xdr:rowOff>
    </xdr:from>
    <xdr:ext cx="405111" cy="259045"/>
    <xdr:sp macro="" textlink="">
      <xdr:nvSpPr>
        <xdr:cNvPr id="893" name="n_4mainValue【庁舎】&#10;有形固定資産減価償却率"/>
        <xdr:cNvSpPr txBox="1"/>
      </xdr:nvSpPr>
      <xdr:spPr>
        <a:xfrm>
          <a:off x="12611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4" name="直線コネクタ 9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5" name="テキスト ボックス 9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6" name="直線コネクタ 9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7" name="テキスト ボックス 9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8" name="直線コネクタ 9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9" name="テキスト ボックス 9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0" name="直線コネクタ 9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1" name="テキスト ボックス 9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2" name="直線コネクタ 9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3" name="テキスト ボックス 9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917" name="直線コネクタ 916"/>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918" name="【庁舎】&#10;一人当たり面積最小値テキスト"/>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919" name="直線コネクタ 918"/>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920" name="【庁舎】&#10;一人当たり面積最大値テキスト"/>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921" name="直線コネクタ 920"/>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97807</xdr:rowOff>
    </xdr:from>
    <xdr:ext cx="469744" cy="259045"/>
    <xdr:sp macro="" textlink="">
      <xdr:nvSpPr>
        <xdr:cNvPr id="922" name="【庁舎】&#10;一人当たり面積平均値テキスト"/>
        <xdr:cNvSpPr txBox="1"/>
      </xdr:nvSpPr>
      <xdr:spPr>
        <a:xfrm>
          <a:off x="22199600" y="17757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923" name="フローチャート: 判断 922"/>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924" name="フローチャート: 判断 923"/>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925" name="フローチャート: 判断 924"/>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926" name="フローチャート: 判断 925"/>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927" name="フローチャート: 判断 926"/>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124461</xdr:rowOff>
    </xdr:from>
    <xdr:to>
      <xdr:col>116</xdr:col>
      <xdr:colOff>114300</xdr:colOff>
      <xdr:row>105</xdr:row>
      <xdr:rowOff>54611</xdr:rowOff>
    </xdr:to>
    <xdr:sp macro="" textlink="">
      <xdr:nvSpPr>
        <xdr:cNvPr id="933" name="楕円 932"/>
        <xdr:cNvSpPr/>
      </xdr:nvSpPr>
      <xdr:spPr>
        <a:xfrm>
          <a:off x="221107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102888</xdr:rowOff>
    </xdr:from>
    <xdr:ext cx="469744" cy="259045"/>
    <xdr:sp macro="" textlink="">
      <xdr:nvSpPr>
        <xdr:cNvPr id="934" name="【庁舎】&#10;一人当たり面積該当値テキスト"/>
        <xdr:cNvSpPr txBox="1"/>
      </xdr:nvSpPr>
      <xdr:spPr>
        <a:xfrm>
          <a:off x="22199600"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134620</xdr:rowOff>
    </xdr:from>
    <xdr:to>
      <xdr:col>112</xdr:col>
      <xdr:colOff>38100</xdr:colOff>
      <xdr:row>105</xdr:row>
      <xdr:rowOff>64770</xdr:rowOff>
    </xdr:to>
    <xdr:sp macro="" textlink="">
      <xdr:nvSpPr>
        <xdr:cNvPr id="935" name="楕円 934"/>
        <xdr:cNvSpPr/>
      </xdr:nvSpPr>
      <xdr:spPr>
        <a:xfrm>
          <a:off x="21272500" y="179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3811</xdr:rowOff>
    </xdr:from>
    <xdr:to>
      <xdr:col>116</xdr:col>
      <xdr:colOff>63500</xdr:colOff>
      <xdr:row>105</xdr:row>
      <xdr:rowOff>13970</xdr:rowOff>
    </xdr:to>
    <xdr:cxnSp macro="">
      <xdr:nvCxnSpPr>
        <xdr:cNvPr id="936" name="直線コネクタ 935"/>
        <xdr:cNvCxnSpPr/>
      </xdr:nvCxnSpPr>
      <xdr:spPr>
        <a:xfrm flipV="1">
          <a:off x="21323300" y="18006061"/>
          <a:ext cx="8382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142239</xdr:rowOff>
    </xdr:from>
    <xdr:to>
      <xdr:col>107</xdr:col>
      <xdr:colOff>101600</xdr:colOff>
      <xdr:row>105</xdr:row>
      <xdr:rowOff>72389</xdr:rowOff>
    </xdr:to>
    <xdr:sp macro="" textlink="">
      <xdr:nvSpPr>
        <xdr:cNvPr id="937" name="楕円 936"/>
        <xdr:cNvSpPr/>
      </xdr:nvSpPr>
      <xdr:spPr>
        <a:xfrm>
          <a:off x="20383500" y="1797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13970</xdr:rowOff>
    </xdr:from>
    <xdr:to>
      <xdr:col>111</xdr:col>
      <xdr:colOff>177800</xdr:colOff>
      <xdr:row>105</xdr:row>
      <xdr:rowOff>21589</xdr:rowOff>
    </xdr:to>
    <xdr:cxnSp macro="">
      <xdr:nvCxnSpPr>
        <xdr:cNvPr id="938" name="直線コネクタ 937"/>
        <xdr:cNvCxnSpPr/>
      </xdr:nvCxnSpPr>
      <xdr:spPr>
        <a:xfrm flipV="1">
          <a:off x="20434300" y="18016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939" name="楕円 938"/>
        <xdr:cNvSpPr/>
      </xdr:nvSpPr>
      <xdr:spPr>
        <a:xfrm>
          <a:off x="19494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21589</xdr:rowOff>
    </xdr:from>
    <xdr:to>
      <xdr:col>107</xdr:col>
      <xdr:colOff>50800</xdr:colOff>
      <xdr:row>105</xdr:row>
      <xdr:rowOff>26670</xdr:rowOff>
    </xdr:to>
    <xdr:cxnSp macro="">
      <xdr:nvCxnSpPr>
        <xdr:cNvPr id="940" name="直線コネクタ 939"/>
        <xdr:cNvCxnSpPr/>
      </xdr:nvCxnSpPr>
      <xdr:spPr>
        <a:xfrm flipV="1">
          <a:off x="19545300" y="18023839"/>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154939</xdr:rowOff>
    </xdr:from>
    <xdr:to>
      <xdr:col>98</xdr:col>
      <xdr:colOff>38100</xdr:colOff>
      <xdr:row>105</xdr:row>
      <xdr:rowOff>85089</xdr:rowOff>
    </xdr:to>
    <xdr:sp macro="" textlink="">
      <xdr:nvSpPr>
        <xdr:cNvPr id="941" name="楕円 940"/>
        <xdr:cNvSpPr/>
      </xdr:nvSpPr>
      <xdr:spPr>
        <a:xfrm>
          <a:off x="18605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26670</xdr:rowOff>
    </xdr:from>
    <xdr:to>
      <xdr:col>102</xdr:col>
      <xdr:colOff>114300</xdr:colOff>
      <xdr:row>105</xdr:row>
      <xdr:rowOff>34289</xdr:rowOff>
    </xdr:to>
    <xdr:cxnSp macro="">
      <xdr:nvCxnSpPr>
        <xdr:cNvPr id="942" name="直線コネクタ 941"/>
        <xdr:cNvCxnSpPr/>
      </xdr:nvCxnSpPr>
      <xdr:spPr>
        <a:xfrm flipV="1">
          <a:off x="18656300" y="18028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55897</xdr:rowOff>
    </xdr:from>
    <xdr:ext cx="469744" cy="259045"/>
    <xdr:sp macro="" textlink="">
      <xdr:nvSpPr>
        <xdr:cNvPr id="943" name="n_1aveValue【庁舎】&#10;一人当たり面積"/>
        <xdr:cNvSpPr txBox="1"/>
      </xdr:nvSpPr>
      <xdr:spPr>
        <a:xfrm>
          <a:off x="210757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67327</xdr:rowOff>
    </xdr:from>
    <xdr:ext cx="469744" cy="259045"/>
    <xdr:sp macro="" textlink="">
      <xdr:nvSpPr>
        <xdr:cNvPr id="944" name="n_2aveValue【庁舎】&#10;一人当たり面積"/>
        <xdr:cNvSpPr txBox="1"/>
      </xdr:nvSpPr>
      <xdr:spPr>
        <a:xfrm>
          <a:off x="20199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945" name="n_3aveValue【庁舎】&#10;一人当たり面積"/>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946" name="n_4aveValue【庁舎】&#10;一人当たり面積"/>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81297</xdr:rowOff>
    </xdr:from>
    <xdr:ext cx="469744" cy="259045"/>
    <xdr:sp macro="" textlink="">
      <xdr:nvSpPr>
        <xdr:cNvPr id="947" name="n_1mainValue【庁舎】&#10;一人当たり面積"/>
        <xdr:cNvSpPr txBox="1"/>
      </xdr:nvSpPr>
      <xdr:spPr>
        <a:xfrm>
          <a:off x="21075727"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63516</xdr:rowOff>
    </xdr:from>
    <xdr:ext cx="469744" cy="259045"/>
    <xdr:sp macro="" textlink="">
      <xdr:nvSpPr>
        <xdr:cNvPr id="948" name="n_2mainValue【庁舎】&#10;一人当たり面積"/>
        <xdr:cNvSpPr txBox="1"/>
      </xdr:nvSpPr>
      <xdr:spPr>
        <a:xfrm>
          <a:off x="20199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68597</xdr:rowOff>
    </xdr:from>
    <xdr:ext cx="469744" cy="259045"/>
    <xdr:sp macro="" textlink="">
      <xdr:nvSpPr>
        <xdr:cNvPr id="949" name="n_3mainValue【庁舎】&#10;一人当たり面積"/>
        <xdr:cNvSpPr txBox="1"/>
      </xdr:nvSpPr>
      <xdr:spPr>
        <a:xfrm>
          <a:off x="19310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76216</xdr:rowOff>
    </xdr:from>
    <xdr:ext cx="469744" cy="259045"/>
    <xdr:sp macro="" textlink="">
      <xdr:nvSpPr>
        <xdr:cNvPr id="950" name="n_4mainValue【庁舎】&#10;一人当たり面積"/>
        <xdr:cNvSpPr txBox="1"/>
      </xdr:nvSpPr>
      <xdr:spPr>
        <a:xfrm>
          <a:off x="184214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体育館・プール、市民会館及び一般廃棄物処理施設において有形固定資産減価償却率が高い状況である。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体育館と市民会館においては、その他施設との複合化及び多機能化を計画・実施中である。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その他施設についても、糸田町公共施設等総合管理計画を基本方針とする個別計画の策定を予定していて、その計画に基づいた維持補修等の管理を行っていく。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8,881
8,831
8.04
6,950,620
6,544,019
405,196
2,821,961
5,106,130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a:t>
          </a:r>
          <a:r>
            <a:rPr kumimoji="1" lang="ja-JP" altLang="en-US" sz="1200">
              <a:latin typeface="+mn-ea"/>
              <a:ea typeface="+mn-ea"/>
            </a:rPr>
            <a:t>前年度よりは</a:t>
          </a:r>
          <a:r>
            <a:rPr kumimoji="1" lang="en-US" altLang="ja-JP" sz="1200">
              <a:latin typeface="+mn-ea"/>
              <a:ea typeface="+mn-ea"/>
            </a:rPr>
            <a:t>0.01</a:t>
          </a:r>
          <a:r>
            <a:rPr kumimoji="1" lang="ja-JP" altLang="en-US" sz="1200">
              <a:latin typeface="+mn-ea"/>
              <a:ea typeface="+mn-ea"/>
            </a:rPr>
            <a:t>ポイントと微増しているが、主たる産業もなく大規模な企業もないため、財政基盤が弱く、類似団体より</a:t>
          </a:r>
          <a:r>
            <a:rPr kumimoji="1" lang="en-US" altLang="ja-JP" sz="1200">
              <a:latin typeface="+mn-ea"/>
              <a:ea typeface="+mn-ea"/>
            </a:rPr>
            <a:t>0.17</a:t>
          </a:r>
          <a:r>
            <a:rPr kumimoji="1" lang="ja-JP" altLang="en-US" sz="1200">
              <a:latin typeface="+mn-ea"/>
              <a:ea typeface="+mn-ea"/>
            </a:rPr>
            <a:t>ポイント低くなっている。</a:t>
          </a:r>
          <a:endParaRPr kumimoji="1" lang="en-US" altLang="ja-JP" sz="1200">
            <a:latin typeface="+mn-ea"/>
            <a:ea typeface="+mn-ea"/>
          </a:endParaRPr>
        </a:p>
        <a:p>
          <a:r>
            <a:rPr kumimoji="1" lang="ja-JP" altLang="en-US" sz="1200">
              <a:latin typeface="+mn-ea"/>
              <a:ea typeface="+mn-ea"/>
            </a:rPr>
            <a:t>　今後も、企業誘致のための工業用地や分譲地の早期販売に努める。</a:t>
          </a:r>
          <a:endParaRPr kumimoji="1" lang="en-US" altLang="ja-JP" sz="1200">
            <a:latin typeface="+mn-ea"/>
            <a:ea typeface="+mn-ea"/>
          </a:endParaRPr>
        </a:p>
        <a:p>
          <a:r>
            <a:rPr kumimoji="1" lang="ja-JP" altLang="en-US" sz="1200">
              <a:latin typeface="+mn-ea"/>
              <a:ea typeface="+mn-ea"/>
            </a:rPr>
            <a:t>　税収の確保に関しては、糸田町町税・使用料等徴収対策委員会のもと、</a:t>
          </a:r>
          <a:endParaRPr kumimoji="1" lang="en-US" altLang="ja-JP" sz="1200">
            <a:latin typeface="+mn-ea"/>
            <a:ea typeface="+mn-ea"/>
          </a:endParaRPr>
        </a:p>
        <a:p>
          <a:r>
            <a:rPr kumimoji="1" lang="ja-JP" altLang="en-US" sz="1200" u="none">
              <a:latin typeface="+mn-ea"/>
              <a:ea typeface="+mn-ea"/>
            </a:rPr>
            <a:t>全庁一丸となって</a:t>
          </a:r>
          <a:r>
            <a:rPr kumimoji="1" lang="ja-JP" altLang="en-US" sz="1200">
              <a:latin typeface="+mn-ea"/>
              <a:ea typeface="+mn-ea"/>
            </a:rPr>
            <a:t>、徴収強化を図っていく。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38705</xdr:rowOff>
    </xdr:to>
    <xdr:cxnSp macro="">
      <xdr:nvCxnSpPr>
        <xdr:cNvPr id="70" name="直線コネクタ 69"/>
        <xdr:cNvCxnSpPr/>
      </xdr:nvCxnSpPr>
      <xdr:spPr>
        <a:xfrm flipV="1">
          <a:off x="4114800" y="75710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38705</xdr:rowOff>
    </xdr:to>
    <xdr:cxnSp macro="">
      <xdr:nvCxnSpPr>
        <xdr:cNvPr id="73" name="直線コネクタ 72"/>
        <xdr:cNvCxnSpPr/>
      </xdr:nvCxnSpPr>
      <xdr:spPr>
        <a:xfrm>
          <a:off x="3225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38705</xdr:rowOff>
    </xdr:to>
    <xdr:cxnSp macro="">
      <xdr:nvCxnSpPr>
        <xdr:cNvPr id="76" name="直線コネクタ 75"/>
        <xdr:cNvCxnSpPr/>
      </xdr:nvCxnSpPr>
      <xdr:spPr>
        <a:xfrm flipV="1">
          <a:off x="2336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38705</xdr:rowOff>
    </xdr:to>
    <xdr:cxnSp macro="">
      <xdr:nvCxnSpPr>
        <xdr:cNvPr id="79" name="直線コネクタ 78"/>
        <xdr:cNvCxnSpPr/>
      </xdr:nvCxnSpPr>
      <xdr:spPr>
        <a:xfrm>
          <a:off x="1447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a:t>
          </a:r>
          <a:r>
            <a:rPr kumimoji="1" lang="ja-JP" altLang="en-US" sz="1100">
              <a:latin typeface="+mn-ea"/>
              <a:ea typeface="+mn-ea"/>
            </a:rPr>
            <a:t>計上収支比率は</a:t>
          </a:r>
          <a:r>
            <a:rPr kumimoji="1" lang="en-US" altLang="ja-JP" sz="1100">
              <a:latin typeface="+mn-ea"/>
              <a:ea typeface="+mn-ea"/>
            </a:rPr>
            <a:t>97.1</a:t>
          </a:r>
          <a:r>
            <a:rPr kumimoji="1" lang="ja-JP" altLang="en-US" sz="1100">
              <a:latin typeface="+mn-ea"/>
              <a:ea typeface="+mn-ea"/>
            </a:rPr>
            <a:t>％と、前年度より</a:t>
          </a:r>
          <a:r>
            <a:rPr kumimoji="1" lang="en-US" altLang="ja-JP" sz="1100">
              <a:latin typeface="+mn-ea"/>
              <a:ea typeface="+mn-ea"/>
            </a:rPr>
            <a:t>1.2</a:t>
          </a:r>
          <a:r>
            <a:rPr kumimoji="1" lang="ja-JP" altLang="en-US" sz="1100">
              <a:latin typeface="+mn-ea"/>
              <a:ea typeface="+mn-ea"/>
            </a:rPr>
            <a:t>ポイント悪化している。主な要因として、会計年度任用職員制度導入に伴う人件費の増や、ふるさと寄附金の減によるものである。また、類似団体平均に比べると</a:t>
          </a:r>
          <a:r>
            <a:rPr kumimoji="1" lang="en-US" altLang="ja-JP" sz="1100">
              <a:latin typeface="+mn-ea"/>
              <a:ea typeface="+mn-ea"/>
            </a:rPr>
            <a:t>6.9</a:t>
          </a:r>
          <a:r>
            <a:rPr kumimoji="1" lang="ja-JP" altLang="en-US" sz="1100">
              <a:latin typeface="+mn-ea"/>
              <a:ea typeface="+mn-ea"/>
            </a:rPr>
            <a:t>ポイントも高く、財政構造の弾力性が少ない。全体事業の費用対効果を分析し、事業見直しなどによる経常収支比率のより一層の改善が求められる。</a:t>
          </a:r>
          <a:endParaRPr kumimoji="1" lang="en-US" altLang="ja-JP" sz="1100">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5334</xdr:rowOff>
    </xdr:from>
    <xdr:to>
      <xdr:col>23</xdr:col>
      <xdr:colOff>133350</xdr:colOff>
      <xdr:row>66</xdr:row>
      <xdr:rowOff>63246</xdr:rowOff>
    </xdr:to>
    <xdr:cxnSp macro="">
      <xdr:nvCxnSpPr>
        <xdr:cNvPr id="131" name="直線コネクタ 130"/>
        <xdr:cNvCxnSpPr/>
      </xdr:nvCxnSpPr>
      <xdr:spPr>
        <a:xfrm>
          <a:off x="4114800" y="1132103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38879</xdr:rowOff>
    </xdr:from>
    <xdr:ext cx="762000" cy="259045"/>
    <xdr:sp macro="" textlink="">
      <xdr:nvSpPr>
        <xdr:cNvPr id="132" name="財政構造の弾力性平均値テキスト"/>
        <xdr:cNvSpPr txBox="1"/>
      </xdr:nvSpPr>
      <xdr:spPr>
        <a:xfrm>
          <a:off x="5041900" y="10840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5334</xdr:rowOff>
    </xdr:from>
    <xdr:to>
      <xdr:col>19</xdr:col>
      <xdr:colOff>133350</xdr:colOff>
      <xdr:row>66</xdr:row>
      <xdr:rowOff>14986</xdr:rowOff>
    </xdr:to>
    <xdr:cxnSp macro="">
      <xdr:nvCxnSpPr>
        <xdr:cNvPr id="134" name="直線コネクタ 133"/>
        <xdr:cNvCxnSpPr/>
      </xdr:nvCxnSpPr>
      <xdr:spPr>
        <a:xfrm flipV="1">
          <a:off x="3225800" y="1132103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66</xdr:row>
      <xdr:rowOff>14986</xdr:rowOff>
    </xdr:to>
    <xdr:cxnSp macro="">
      <xdr:nvCxnSpPr>
        <xdr:cNvPr id="137" name="直線コネクタ 136"/>
        <xdr:cNvCxnSpPr/>
      </xdr:nvCxnSpPr>
      <xdr:spPr>
        <a:xfrm>
          <a:off x="2336800" y="1127760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9" name="テキスト ボックス 138"/>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118872</xdr:rowOff>
    </xdr:from>
    <xdr:to>
      <xdr:col>11</xdr:col>
      <xdr:colOff>31750</xdr:colOff>
      <xdr:row>65</xdr:row>
      <xdr:rowOff>133350</xdr:rowOff>
    </xdr:to>
    <xdr:cxnSp macro="">
      <xdr:nvCxnSpPr>
        <xdr:cNvPr id="140" name="直線コネクタ 139"/>
        <xdr:cNvCxnSpPr/>
      </xdr:nvCxnSpPr>
      <xdr:spPr>
        <a:xfrm>
          <a:off x="1447800" y="1126312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12446</xdr:rowOff>
    </xdr:from>
    <xdr:to>
      <xdr:col>23</xdr:col>
      <xdr:colOff>184150</xdr:colOff>
      <xdr:row>66</xdr:row>
      <xdr:rowOff>114046</xdr:rowOff>
    </xdr:to>
    <xdr:sp macro="" textlink="">
      <xdr:nvSpPr>
        <xdr:cNvPr id="150" name="楕円 149"/>
        <xdr:cNvSpPr/>
      </xdr:nvSpPr>
      <xdr:spPr>
        <a:xfrm>
          <a:off x="49022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79773</xdr:rowOff>
    </xdr:from>
    <xdr:ext cx="762000" cy="259045"/>
    <xdr:sp macro="" textlink="">
      <xdr:nvSpPr>
        <xdr:cNvPr id="151" name="財政構造の弾力性該当値テキスト"/>
        <xdr:cNvSpPr txBox="1"/>
      </xdr:nvSpPr>
      <xdr:spPr>
        <a:xfrm>
          <a:off x="5041900" y="112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125984</xdr:rowOff>
    </xdr:from>
    <xdr:to>
      <xdr:col>19</xdr:col>
      <xdr:colOff>184150</xdr:colOff>
      <xdr:row>66</xdr:row>
      <xdr:rowOff>56134</xdr:rowOff>
    </xdr:to>
    <xdr:sp macro="" textlink="">
      <xdr:nvSpPr>
        <xdr:cNvPr id="152" name="楕円 151"/>
        <xdr:cNvSpPr/>
      </xdr:nvSpPr>
      <xdr:spPr>
        <a:xfrm>
          <a:off x="4064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40911</xdr:rowOff>
    </xdr:from>
    <xdr:ext cx="736600" cy="259045"/>
    <xdr:sp macro="" textlink="">
      <xdr:nvSpPr>
        <xdr:cNvPr id="153" name="テキスト ボックス 152"/>
        <xdr:cNvSpPr txBox="1"/>
      </xdr:nvSpPr>
      <xdr:spPr>
        <a:xfrm>
          <a:off x="3733800" y="11356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135636</xdr:rowOff>
    </xdr:from>
    <xdr:to>
      <xdr:col>15</xdr:col>
      <xdr:colOff>133350</xdr:colOff>
      <xdr:row>66</xdr:row>
      <xdr:rowOff>65786</xdr:rowOff>
    </xdr:to>
    <xdr:sp macro="" textlink="">
      <xdr:nvSpPr>
        <xdr:cNvPr id="154" name="楕円 153"/>
        <xdr:cNvSpPr/>
      </xdr:nvSpPr>
      <xdr:spPr>
        <a:xfrm>
          <a:off x="3175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50563</xdr:rowOff>
    </xdr:from>
    <xdr:ext cx="762000" cy="259045"/>
    <xdr:sp macro="" textlink="">
      <xdr:nvSpPr>
        <xdr:cNvPr id="155" name="テキスト ボックス 154"/>
        <xdr:cNvSpPr txBox="1"/>
      </xdr:nvSpPr>
      <xdr:spPr>
        <a:xfrm>
          <a:off x="2844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6" name="楕円 155"/>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57" name="テキスト ボックス 156"/>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68072</xdr:rowOff>
    </xdr:from>
    <xdr:to>
      <xdr:col>7</xdr:col>
      <xdr:colOff>31750</xdr:colOff>
      <xdr:row>65</xdr:row>
      <xdr:rowOff>169672</xdr:rowOff>
    </xdr:to>
    <xdr:sp macro="" textlink="">
      <xdr:nvSpPr>
        <xdr:cNvPr id="158" name="楕円 157"/>
        <xdr:cNvSpPr/>
      </xdr:nvSpPr>
      <xdr:spPr>
        <a:xfrm>
          <a:off x="1397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154449</xdr:rowOff>
    </xdr:from>
    <xdr:ext cx="762000" cy="259045"/>
    <xdr:sp macro="" textlink="">
      <xdr:nvSpPr>
        <xdr:cNvPr id="159" name="テキスト ボックス 158"/>
        <xdr:cNvSpPr txBox="1"/>
      </xdr:nvSpPr>
      <xdr:spPr>
        <a:xfrm>
          <a:off x="1066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会計年度任用職員制度の導入による、人件費の増により、決算額が前年度から上昇している。類似団体を下回っているが、歳出全体に占める人件費の割合は類似団体と差異がないため、引き続き事務の効率化が求められている。物件費については、前年度より微増しているため、今後も引き続き経費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123430</xdr:rowOff>
    </xdr:from>
    <xdr:to>
      <xdr:col>23</xdr:col>
      <xdr:colOff>133350</xdr:colOff>
      <xdr:row>80</xdr:row>
      <xdr:rowOff>152685</xdr:rowOff>
    </xdr:to>
    <xdr:cxnSp macro="">
      <xdr:nvCxnSpPr>
        <xdr:cNvPr id="192" name="直線コネクタ 191"/>
        <xdr:cNvCxnSpPr/>
      </xdr:nvCxnSpPr>
      <xdr:spPr>
        <a:xfrm>
          <a:off x="4114800" y="13839430"/>
          <a:ext cx="838200" cy="2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108179</xdr:rowOff>
    </xdr:from>
    <xdr:to>
      <xdr:col>19</xdr:col>
      <xdr:colOff>133350</xdr:colOff>
      <xdr:row>80</xdr:row>
      <xdr:rowOff>123430</xdr:rowOff>
    </xdr:to>
    <xdr:cxnSp macro="">
      <xdr:nvCxnSpPr>
        <xdr:cNvPr id="195" name="直線コネクタ 194"/>
        <xdr:cNvCxnSpPr/>
      </xdr:nvCxnSpPr>
      <xdr:spPr>
        <a:xfrm>
          <a:off x="3225800" y="13824179"/>
          <a:ext cx="889000" cy="1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85714</xdr:rowOff>
    </xdr:from>
    <xdr:to>
      <xdr:col>15</xdr:col>
      <xdr:colOff>82550</xdr:colOff>
      <xdr:row>80</xdr:row>
      <xdr:rowOff>108179</xdr:rowOff>
    </xdr:to>
    <xdr:cxnSp macro="">
      <xdr:nvCxnSpPr>
        <xdr:cNvPr id="198" name="直線コネクタ 197"/>
        <xdr:cNvCxnSpPr/>
      </xdr:nvCxnSpPr>
      <xdr:spPr>
        <a:xfrm>
          <a:off x="2336800" y="13801714"/>
          <a:ext cx="889000" cy="2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0" name="テキスト ボックス 199"/>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70732</xdr:rowOff>
    </xdr:from>
    <xdr:to>
      <xdr:col>11</xdr:col>
      <xdr:colOff>31750</xdr:colOff>
      <xdr:row>80</xdr:row>
      <xdr:rowOff>85714</xdr:rowOff>
    </xdr:to>
    <xdr:cxnSp macro="">
      <xdr:nvCxnSpPr>
        <xdr:cNvPr id="201" name="直線コネクタ 200"/>
        <xdr:cNvCxnSpPr/>
      </xdr:nvCxnSpPr>
      <xdr:spPr>
        <a:xfrm>
          <a:off x="1447800" y="13786732"/>
          <a:ext cx="889000" cy="1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101885</xdr:rowOff>
    </xdr:from>
    <xdr:to>
      <xdr:col>23</xdr:col>
      <xdr:colOff>184150</xdr:colOff>
      <xdr:row>81</xdr:row>
      <xdr:rowOff>32035</xdr:rowOff>
    </xdr:to>
    <xdr:sp macro="" textlink="">
      <xdr:nvSpPr>
        <xdr:cNvPr id="211" name="楕円 210"/>
        <xdr:cNvSpPr/>
      </xdr:nvSpPr>
      <xdr:spPr>
        <a:xfrm>
          <a:off x="4902200" y="138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23162</xdr:rowOff>
    </xdr:from>
    <xdr:ext cx="762000" cy="259045"/>
    <xdr:sp macro="" textlink="">
      <xdr:nvSpPr>
        <xdr:cNvPr id="212" name="人件費・物件費等の状況該当値テキスト"/>
        <xdr:cNvSpPr txBox="1"/>
      </xdr:nvSpPr>
      <xdr:spPr>
        <a:xfrm>
          <a:off x="5041900" y="137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72630</xdr:rowOff>
    </xdr:from>
    <xdr:to>
      <xdr:col>19</xdr:col>
      <xdr:colOff>184150</xdr:colOff>
      <xdr:row>81</xdr:row>
      <xdr:rowOff>2780</xdr:rowOff>
    </xdr:to>
    <xdr:sp macro="" textlink="">
      <xdr:nvSpPr>
        <xdr:cNvPr id="213" name="楕円 212"/>
        <xdr:cNvSpPr/>
      </xdr:nvSpPr>
      <xdr:spPr>
        <a:xfrm>
          <a:off x="4064000" y="1378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12957</xdr:rowOff>
    </xdr:from>
    <xdr:ext cx="736600" cy="259045"/>
    <xdr:sp macro="" textlink="">
      <xdr:nvSpPr>
        <xdr:cNvPr id="214" name="テキスト ボックス 213"/>
        <xdr:cNvSpPr txBox="1"/>
      </xdr:nvSpPr>
      <xdr:spPr>
        <a:xfrm>
          <a:off x="3733800" y="1355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57379</xdr:rowOff>
    </xdr:from>
    <xdr:to>
      <xdr:col>15</xdr:col>
      <xdr:colOff>133350</xdr:colOff>
      <xdr:row>80</xdr:row>
      <xdr:rowOff>158979</xdr:rowOff>
    </xdr:to>
    <xdr:sp macro="" textlink="">
      <xdr:nvSpPr>
        <xdr:cNvPr id="215" name="楕円 214"/>
        <xdr:cNvSpPr/>
      </xdr:nvSpPr>
      <xdr:spPr>
        <a:xfrm>
          <a:off x="3175000" y="1377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169156</xdr:rowOff>
    </xdr:from>
    <xdr:ext cx="762000" cy="259045"/>
    <xdr:sp macro="" textlink="">
      <xdr:nvSpPr>
        <xdr:cNvPr id="216" name="テキスト ボックス 215"/>
        <xdr:cNvSpPr txBox="1"/>
      </xdr:nvSpPr>
      <xdr:spPr>
        <a:xfrm>
          <a:off x="2844800" y="1354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34914</xdr:rowOff>
    </xdr:from>
    <xdr:to>
      <xdr:col>11</xdr:col>
      <xdr:colOff>82550</xdr:colOff>
      <xdr:row>80</xdr:row>
      <xdr:rowOff>136514</xdr:rowOff>
    </xdr:to>
    <xdr:sp macro="" textlink="">
      <xdr:nvSpPr>
        <xdr:cNvPr id="217" name="楕円 216"/>
        <xdr:cNvSpPr/>
      </xdr:nvSpPr>
      <xdr:spPr>
        <a:xfrm>
          <a:off x="2286000" y="1375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146691</xdr:rowOff>
    </xdr:from>
    <xdr:ext cx="762000" cy="259045"/>
    <xdr:sp macro="" textlink="">
      <xdr:nvSpPr>
        <xdr:cNvPr id="218" name="テキスト ボックス 217"/>
        <xdr:cNvSpPr txBox="1"/>
      </xdr:nvSpPr>
      <xdr:spPr>
        <a:xfrm>
          <a:off x="1955800" y="1351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19932</xdr:rowOff>
    </xdr:from>
    <xdr:to>
      <xdr:col>7</xdr:col>
      <xdr:colOff>31750</xdr:colOff>
      <xdr:row>80</xdr:row>
      <xdr:rowOff>121532</xdr:rowOff>
    </xdr:to>
    <xdr:sp macro="" textlink="">
      <xdr:nvSpPr>
        <xdr:cNvPr id="219" name="楕円 218"/>
        <xdr:cNvSpPr/>
      </xdr:nvSpPr>
      <xdr:spPr>
        <a:xfrm>
          <a:off x="1397000" y="1373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131709</xdr:rowOff>
    </xdr:from>
    <xdr:ext cx="762000" cy="259045"/>
    <xdr:sp macro="" textlink="">
      <xdr:nvSpPr>
        <xdr:cNvPr id="220" name="テキスト ボックス 219"/>
        <xdr:cNvSpPr txBox="1"/>
      </xdr:nvSpPr>
      <xdr:spPr>
        <a:xfrm>
          <a:off x="1066800" y="1350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給与体制に関しては、国に準拠しているが、新規採用を抑制した年代が管理職に該当する年代であるため、高卒・大卒職員が国・類似団体よりも若く昇格し、指数を押し上げる要因となり、類似団体平均より</a:t>
          </a:r>
          <a:r>
            <a:rPr kumimoji="1" lang="en-US" altLang="ja-JP" sz="1300">
              <a:latin typeface="+mn-ea"/>
              <a:ea typeface="+mn-ea"/>
            </a:rPr>
            <a:t>3.5</a:t>
          </a:r>
          <a:r>
            <a:rPr kumimoji="1" lang="ja-JP" altLang="en-US" sz="1300">
              <a:latin typeface="+mn-ea"/>
              <a:ea typeface="+mn-ea"/>
            </a:rPr>
            <a:t>ポイント高くなっている。今後も給与の適正化に努める。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161925</xdr:rowOff>
    </xdr:from>
    <xdr:to>
      <xdr:col>81</xdr:col>
      <xdr:colOff>44450</xdr:colOff>
      <xdr:row>86</xdr:row>
      <xdr:rowOff>161925</xdr:rowOff>
    </xdr:to>
    <xdr:cxnSp macro="">
      <xdr:nvCxnSpPr>
        <xdr:cNvPr id="258" name="直線コネクタ 257"/>
        <xdr:cNvCxnSpPr/>
      </xdr:nvCxnSpPr>
      <xdr:spPr>
        <a:xfrm>
          <a:off x="16179800" y="1490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59" name="給与水準   （国との比較）平均値テキスト"/>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161925</xdr:rowOff>
    </xdr:from>
    <xdr:to>
      <xdr:col>77</xdr:col>
      <xdr:colOff>44450</xdr:colOff>
      <xdr:row>86</xdr:row>
      <xdr:rowOff>161925</xdr:rowOff>
    </xdr:to>
    <xdr:cxnSp macro="">
      <xdr:nvCxnSpPr>
        <xdr:cNvPr id="261" name="直線コネクタ 260"/>
        <xdr:cNvCxnSpPr/>
      </xdr:nvCxnSpPr>
      <xdr:spPr>
        <a:xfrm>
          <a:off x="15290800" y="1490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3" name="テキスト ボックス 262"/>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161925</xdr:rowOff>
    </xdr:to>
    <xdr:cxnSp macro="">
      <xdr:nvCxnSpPr>
        <xdr:cNvPr id="264" name="直線コネクタ 263"/>
        <xdr:cNvCxnSpPr/>
      </xdr:nvCxnSpPr>
      <xdr:spPr>
        <a:xfrm>
          <a:off x="14401800" y="1480608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6" name="テキスト ボックス 265"/>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1059</xdr:rowOff>
    </xdr:from>
    <xdr:to>
      <xdr:col>68</xdr:col>
      <xdr:colOff>152400</xdr:colOff>
      <xdr:row>86</xdr:row>
      <xdr:rowOff>61384</xdr:rowOff>
    </xdr:to>
    <xdr:cxnSp macro="">
      <xdr:nvCxnSpPr>
        <xdr:cNvPr id="267" name="直線コネクタ 266"/>
        <xdr:cNvCxnSpPr/>
      </xdr:nvCxnSpPr>
      <xdr:spPr>
        <a:xfrm>
          <a:off x="13512800" y="1474575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69" name="テキスト ボックス 268"/>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1" name="テキスト ボックス 270"/>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77" name="楕円 276"/>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83202</xdr:rowOff>
    </xdr:from>
    <xdr:ext cx="762000" cy="259045"/>
    <xdr:sp macro="" textlink="">
      <xdr:nvSpPr>
        <xdr:cNvPr id="278" name="給与水準   （国との比較）該当値テキスト"/>
        <xdr:cNvSpPr txBox="1"/>
      </xdr:nvSpPr>
      <xdr:spPr>
        <a:xfrm>
          <a:off x="17106900" y="148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279" name="楕円 278"/>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80" name="テキスト ボックス 279"/>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81" name="楕円 280"/>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26052</xdr:rowOff>
    </xdr:from>
    <xdr:ext cx="762000" cy="259045"/>
    <xdr:sp macro="" textlink="">
      <xdr:nvSpPr>
        <xdr:cNvPr id="282" name="テキスト ボックス 281"/>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3" name="楕円 282"/>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4" name="テキスト ボックス 283"/>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85" name="楕円 284"/>
        <xdr:cNvSpPr/>
      </xdr:nvSpPr>
      <xdr:spPr>
        <a:xfrm>
          <a:off x="13462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36636</xdr:rowOff>
    </xdr:from>
    <xdr:ext cx="762000" cy="259045"/>
    <xdr:sp macro="" textlink="">
      <xdr:nvSpPr>
        <xdr:cNvPr id="286" name="テキスト ボックス 285"/>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集中改革プランに基づく新規職員の抑制により職員削減を行ってきたため、類似団体より下回っている。近年、再任用職員のフルタイム希望者が多いこと、病気休職者育児休業職員の増加等による代替職員の新規採用により、職員数が増加しつつある。今後も適正な人事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49530</xdr:rowOff>
    </xdr:from>
    <xdr:to>
      <xdr:col>81</xdr:col>
      <xdr:colOff>44450</xdr:colOff>
      <xdr:row>60</xdr:row>
      <xdr:rowOff>79451</xdr:rowOff>
    </xdr:to>
    <xdr:cxnSp macro="">
      <xdr:nvCxnSpPr>
        <xdr:cNvPr id="319" name="直線コネクタ 318"/>
        <xdr:cNvCxnSpPr/>
      </xdr:nvCxnSpPr>
      <xdr:spPr>
        <a:xfrm>
          <a:off x="16179800" y="10336530"/>
          <a:ext cx="8382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68292</xdr:rowOff>
    </xdr:from>
    <xdr:ext cx="762000" cy="259045"/>
    <xdr:sp macro="" textlink="">
      <xdr:nvSpPr>
        <xdr:cNvPr id="320" name="定員管理の状況平均値テキスト"/>
        <xdr:cNvSpPr txBox="1"/>
      </xdr:nvSpPr>
      <xdr:spPr>
        <a:xfrm>
          <a:off x="17106900" y="1035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121565</xdr:rowOff>
    </xdr:from>
    <xdr:to>
      <xdr:col>77</xdr:col>
      <xdr:colOff>44450</xdr:colOff>
      <xdr:row>60</xdr:row>
      <xdr:rowOff>49530</xdr:rowOff>
    </xdr:to>
    <xdr:cxnSp macro="">
      <xdr:nvCxnSpPr>
        <xdr:cNvPr id="322" name="直線コネクタ 321"/>
        <xdr:cNvCxnSpPr/>
      </xdr:nvCxnSpPr>
      <xdr:spPr>
        <a:xfrm>
          <a:off x="15290800" y="10237115"/>
          <a:ext cx="889000" cy="9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14038</xdr:rowOff>
    </xdr:from>
    <xdr:ext cx="736600" cy="259045"/>
    <xdr:sp macro="" textlink="">
      <xdr:nvSpPr>
        <xdr:cNvPr id="324" name="テキスト ボックス 323"/>
        <xdr:cNvSpPr txBox="1"/>
      </xdr:nvSpPr>
      <xdr:spPr>
        <a:xfrm>
          <a:off x="15798800" y="1047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121565</xdr:rowOff>
    </xdr:from>
    <xdr:to>
      <xdr:col>72</xdr:col>
      <xdr:colOff>203200</xdr:colOff>
      <xdr:row>59</xdr:row>
      <xdr:rowOff>124460</xdr:rowOff>
    </xdr:to>
    <xdr:cxnSp macro="">
      <xdr:nvCxnSpPr>
        <xdr:cNvPr id="325" name="直線コネクタ 324"/>
        <xdr:cNvCxnSpPr/>
      </xdr:nvCxnSpPr>
      <xdr:spPr>
        <a:xfrm flipV="1">
          <a:off x="14401800" y="10237115"/>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11142</xdr:rowOff>
    </xdr:from>
    <xdr:ext cx="762000" cy="259045"/>
    <xdr:sp macro="" textlink="">
      <xdr:nvSpPr>
        <xdr:cNvPr id="327" name="テキスト ボックス 326"/>
        <xdr:cNvSpPr txBox="1"/>
      </xdr:nvSpPr>
      <xdr:spPr>
        <a:xfrm>
          <a:off x="14909800" y="1046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88747</xdr:rowOff>
    </xdr:from>
    <xdr:to>
      <xdr:col>68</xdr:col>
      <xdr:colOff>152400</xdr:colOff>
      <xdr:row>59</xdr:row>
      <xdr:rowOff>124460</xdr:rowOff>
    </xdr:to>
    <xdr:cxnSp macro="">
      <xdr:nvCxnSpPr>
        <xdr:cNvPr id="328" name="直線コネクタ 327"/>
        <xdr:cNvCxnSpPr/>
      </xdr:nvCxnSpPr>
      <xdr:spPr>
        <a:xfrm>
          <a:off x="13512800" y="10204297"/>
          <a:ext cx="889000" cy="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16933</xdr:rowOff>
    </xdr:from>
    <xdr:ext cx="762000" cy="259045"/>
    <xdr:sp macro="" textlink="">
      <xdr:nvSpPr>
        <xdr:cNvPr id="330" name="テキスト ボックス 329"/>
        <xdr:cNvSpPr txBox="1"/>
      </xdr:nvSpPr>
      <xdr:spPr>
        <a:xfrm>
          <a:off x="14020800" y="1047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151706</xdr:rowOff>
    </xdr:from>
    <xdr:ext cx="762000" cy="259045"/>
    <xdr:sp macro="" textlink="">
      <xdr:nvSpPr>
        <xdr:cNvPr id="332" name="テキスト ボックス 331"/>
        <xdr:cNvSpPr txBox="1"/>
      </xdr:nvSpPr>
      <xdr:spPr>
        <a:xfrm>
          <a:off x="13131800" y="1043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28651</xdr:rowOff>
    </xdr:from>
    <xdr:to>
      <xdr:col>81</xdr:col>
      <xdr:colOff>95250</xdr:colOff>
      <xdr:row>60</xdr:row>
      <xdr:rowOff>130251</xdr:rowOff>
    </xdr:to>
    <xdr:sp macro="" textlink="">
      <xdr:nvSpPr>
        <xdr:cNvPr id="338" name="楕円 337"/>
        <xdr:cNvSpPr/>
      </xdr:nvSpPr>
      <xdr:spPr>
        <a:xfrm>
          <a:off x="16967200" y="103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45178</xdr:rowOff>
    </xdr:from>
    <xdr:ext cx="762000" cy="259045"/>
    <xdr:sp macro="" textlink="">
      <xdr:nvSpPr>
        <xdr:cNvPr id="339" name="定員管理の状況該当値テキスト"/>
        <xdr:cNvSpPr txBox="1"/>
      </xdr:nvSpPr>
      <xdr:spPr>
        <a:xfrm>
          <a:off x="17106900" y="1016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170180</xdr:rowOff>
    </xdr:from>
    <xdr:to>
      <xdr:col>77</xdr:col>
      <xdr:colOff>95250</xdr:colOff>
      <xdr:row>60</xdr:row>
      <xdr:rowOff>100330</xdr:rowOff>
    </xdr:to>
    <xdr:sp macro="" textlink="">
      <xdr:nvSpPr>
        <xdr:cNvPr id="340" name="楕円 339"/>
        <xdr:cNvSpPr/>
      </xdr:nvSpPr>
      <xdr:spPr>
        <a:xfrm>
          <a:off x="16129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110507</xdr:rowOff>
    </xdr:from>
    <xdr:ext cx="736600" cy="259045"/>
    <xdr:sp macro="" textlink="">
      <xdr:nvSpPr>
        <xdr:cNvPr id="341" name="テキスト ボックス 340"/>
        <xdr:cNvSpPr txBox="1"/>
      </xdr:nvSpPr>
      <xdr:spPr>
        <a:xfrm>
          <a:off x="15798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70765</xdr:rowOff>
    </xdr:from>
    <xdr:to>
      <xdr:col>73</xdr:col>
      <xdr:colOff>44450</xdr:colOff>
      <xdr:row>60</xdr:row>
      <xdr:rowOff>915</xdr:rowOff>
    </xdr:to>
    <xdr:sp macro="" textlink="">
      <xdr:nvSpPr>
        <xdr:cNvPr id="342" name="楕円 341"/>
        <xdr:cNvSpPr/>
      </xdr:nvSpPr>
      <xdr:spPr>
        <a:xfrm>
          <a:off x="15240000" y="101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11092</xdr:rowOff>
    </xdr:from>
    <xdr:ext cx="762000" cy="259045"/>
    <xdr:sp macro="" textlink="">
      <xdr:nvSpPr>
        <xdr:cNvPr id="343" name="テキスト ボックス 342"/>
        <xdr:cNvSpPr txBox="1"/>
      </xdr:nvSpPr>
      <xdr:spPr>
        <a:xfrm>
          <a:off x="14909800" y="995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73660</xdr:rowOff>
    </xdr:from>
    <xdr:to>
      <xdr:col>68</xdr:col>
      <xdr:colOff>203200</xdr:colOff>
      <xdr:row>60</xdr:row>
      <xdr:rowOff>3810</xdr:rowOff>
    </xdr:to>
    <xdr:sp macro="" textlink="">
      <xdr:nvSpPr>
        <xdr:cNvPr id="344" name="楕円 343"/>
        <xdr:cNvSpPr/>
      </xdr:nvSpPr>
      <xdr:spPr>
        <a:xfrm>
          <a:off x="14351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13987</xdr:rowOff>
    </xdr:from>
    <xdr:ext cx="762000" cy="259045"/>
    <xdr:sp macro="" textlink="">
      <xdr:nvSpPr>
        <xdr:cNvPr id="345" name="テキスト ボックス 344"/>
        <xdr:cNvSpPr txBox="1"/>
      </xdr:nvSpPr>
      <xdr:spPr>
        <a:xfrm>
          <a:off x="14020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37947</xdr:rowOff>
    </xdr:from>
    <xdr:to>
      <xdr:col>64</xdr:col>
      <xdr:colOff>152400</xdr:colOff>
      <xdr:row>59</xdr:row>
      <xdr:rowOff>139547</xdr:rowOff>
    </xdr:to>
    <xdr:sp macro="" textlink="">
      <xdr:nvSpPr>
        <xdr:cNvPr id="346" name="楕円 345"/>
        <xdr:cNvSpPr/>
      </xdr:nvSpPr>
      <xdr:spPr>
        <a:xfrm>
          <a:off x="13462000" y="1015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149724</xdr:rowOff>
    </xdr:from>
    <xdr:ext cx="762000" cy="259045"/>
    <xdr:sp macro="" textlink="">
      <xdr:nvSpPr>
        <xdr:cNvPr id="347" name="テキスト ボックス 346"/>
        <xdr:cNvSpPr txBox="1"/>
      </xdr:nvSpPr>
      <xdr:spPr>
        <a:xfrm>
          <a:off x="13131800" y="9922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a:t>
          </a:r>
          <a:r>
            <a:rPr kumimoji="1" lang="ja-JP" altLang="en-US" sz="1100">
              <a:latin typeface="+mn-ea"/>
              <a:ea typeface="+mn-ea"/>
            </a:rPr>
            <a:t>過去において失業対策事業、地域改善事業など多額の地方債を発行してきたため、公債費負担が大きい。近年、新規発行を抑制し、実質公債費比率の低下に努めてきたため横ばいであるが、令和</a:t>
          </a:r>
          <a:r>
            <a:rPr kumimoji="1" lang="en-US" altLang="ja-JP" sz="1100">
              <a:latin typeface="+mn-ea"/>
              <a:ea typeface="+mn-ea"/>
            </a:rPr>
            <a:t>2</a:t>
          </a:r>
          <a:r>
            <a:rPr kumimoji="1" lang="ja-JP" altLang="en-US" sz="1100">
              <a:latin typeface="+mn-ea"/>
              <a:ea typeface="+mn-ea"/>
            </a:rPr>
            <a:t>年度は、給食センター建替事業分の償還が開始した。今後は、防災行政無線デジタル化事業、町営住宅建替事業、町民体育館等統合文化施設（仮称）建設事業等に伴う起債の償還が、開始予定のため、新規発行の抑制に努めていくと同時に、計画的に繰上償還を実施し、公債費比率を抑え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43604</xdr:rowOff>
    </xdr:from>
    <xdr:to>
      <xdr:col>81</xdr:col>
      <xdr:colOff>44450</xdr:colOff>
      <xdr:row>38</xdr:row>
      <xdr:rowOff>51646</xdr:rowOff>
    </xdr:to>
    <xdr:cxnSp macro="">
      <xdr:nvCxnSpPr>
        <xdr:cNvPr id="381" name="直線コネクタ 380"/>
        <xdr:cNvCxnSpPr/>
      </xdr:nvCxnSpPr>
      <xdr:spPr>
        <a:xfrm flipV="1">
          <a:off x="16179800" y="655870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51646</xdr:rowOff>
    </xdr:from>
    <xdr:to>
      <xdr:col>77</xdr:col>
      <xdr:colOff>44450</xdr:colOff>
      <xdr:row>38</xdr:row>
      <xdr:rowOff>83820</xdr:rowOff>
    </xdr:to>
    <xdr:cxnSp macro="">
      <xdr:nvCxnSpPr>
        <xdr:cNvPr id="384" name="直線コネクタ 383"/>
        <xdr:cNvCxnSpPr/>
      </xdr:nvCxnSpPr>
      <xdr:spPr>
        <a:xfrm flipV="1">
          <a:off x="15290800" y="65667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6" name="テキスト ボックス 385"/>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83820</xdr:rowOff>
    </xdr:from>
    <xdr:to>
      <xdr:col>72</xdr:col>
      <xdr:colOff>203200</xdr:colOff>
      <xdr:row>38</xdr:row>
      <xdr:rowOff>140123</xdr:rowOff>
    </xdr:to>
    <xdr:cxnSp macro="">
      <xdr:nvCxnSpPr>
        <xdr:cNvPr id="387" name="直線コネクタ 386"/>
        <xdr:cNvCxnSpPr/>
      </xdr:nvCxnSpPr>
      <xdr:spPr>
        <a:xfrm flipV="1">
          <a:off x="14401800" y="65989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9" name="テキスト ボックス 388"/>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140123</xdr:rowOff>
    </xdr:from>
    <xdr:to>
      <xdr:col>68</xdr:col>
      <xdr:colOff>152400</xdr:colOff>
      <xdr:row>39</xdr:row>
      <xdr:rowOff>846</xdr:rowOff>
    </xdr:to>
    <xdr:cxnSp macro="">
      <xdr:nvCxnSpPr>
        <xdr:cNvPr id="390" name="直線コネクタ 389"/>
        <xdr:cNvCxnSpPr/>
      </xdr:nvCxnSpPr>
      <xdr:spPr>
        <a:xfrm flipV="1">
          <a:off x="13512800" y="66552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2" name="テキスト ボックス 391"/>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164254</xdr:rowOff>
    </xdr:from>
    <xdr:to>
      <xdr:col>81</xdr:col>
      <xdr:colOff>95250</xdr:colOff>
      <xdr:row>38</xdr:row>
      <xdr:rowOff>94404</xdr:rowOff>
    </xdr:to>
    <xdr:sp macro="" textlink="">
      <xdr:nvSpPr>
        <xdr:cNvPr id="400" name="楕円 399"/>
        <xdr:cNvSpPr/>
      </xdr:nvSpPr>
      <xdr:spPr>
        <a:xfrm>
          <a:off x="169672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9330</xdr:rowOff>
    </xdr:from>
    <xdr:ext cx="762000" cy="259045"/>
    <xdr:sp macro="" textlink="">
      <xdr:nvSpPr>
        <xdr:cNvPr id="401" name="公債費負担の状況該当値テキスト"/>
        <xdr:cNvSpPr txBox="1"/>
      </xdr:nvSpPr>
      <xdr:spPr>
        <a:xfrm>
          <a:off x="17106900" y="635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846</xdr:rowOff>
    </xdr:from>
    <xdr:to>
      <xdr:col>77</xdr:col>
      <xdr:colOff>95250</xdr:colOff>
      <xdr:row>38</xdr:row>
      <xdr:rowOff>102446</xdr:rowOff>
    </xdr:to>
    <xdr:sp macro="" textlink="">
      <xdr:nvSpPr>
        <xdr:cNvPr id="402" name="楕円 401"/>
        <xdr:cNvSpPr/>
      </xdr:nvSpPr>
      <xdr:spPr>
        <a:xfrm>
          <a:off x="16129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112624</xdr:rowOff>
    </xdr:from>
    <xdr:ext cx="736600" cy="259045"/>
    <xdr:sp macro="" textlink="">
      <xdr:nvSpPr>
        <xdr:cNvPr id="403" name="テキスト ボックス 402"/>
        <xdr:cNvSpPr txBox="1"/>
      </xdr:nvSpPr>
      <xdr:spPr>
        <a:xfrm>
          <a:off x="15798800" y="628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33020</xdr:rowOff>
    </xdr:from>
    <xdr:to>
      <xdr:col>73</xdr:col>
      <xdr:colOff>44450</xdr:colOff>
      <xdr:row>38</xdr:row>
      <xdr:rowOff>134620</xdr:rowOff>
    </xdr:to>
    <xdr:sp macro="" textlink="">
      <xdr:nvSpPr>
        <xdr:cNvPr id="404" name="楕円 403"/>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144797</xdr:rowOff>
    </xdr:from>
    <xdr:ext cx="762000" cy="259045"/>
    <xdr:sp macro="" textlink="">
      <xdr:nvSpPr>
        <xdr:cNvPr id="405" name="テキスト ボックス 404"/>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89323</xdr:rowOff>
    </xdr:from>
    <xdr:to>
      <xdr:col>68</xdr:col>
      <xdr:colOff>203200</xdr:colOff>
      <xdr:row>39</xdr:row>
      <xdr:rowOff>19473</xdr:rowOff>
    </xdr:to>
    <xdr:sp macro="" textlink="">
      <xdr:nvSpPr>
        <xdr:cNvPr id="406" name="楕円 405"/>
        <xdr:cNvSpPr/>
      </xdr:nvSpPr>
      <xdr:spPr>
        <a:xfrm>
          <a:off x="14351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29650</xdr:rowOff>
    </xdr:from>
    <xdr:ext cx="762000" cy="259045"/>
    <xdr:sp macro="" textlink="">
      <xdr:nvSpPr>
        <xdr:cNvPr id="407" name="テキスト ボックス 406"/>
        <xdr:cNvSpPr txBox="1"/>
      </xdr:nvSpPr>
      <xdr:spPr>
        <a:xfrm>
          <a:off x="14020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121496</xdr:rowOff>
    </xdr:from>
    <xdr:to>
      <xdr:col>64</xdr:col>
      <xdr:colOff>152400</xdr:colOff>
      <xdr:row>39</xdr:row>
      <xdr:rowOff>51646</xdr:rowOff>
    </xdr:to>
    <xdr:sp macro="" textlink="">
      <xdr:nvSpPr>
        <xdr:cNvPr id="408" name="楕円 407"/>
        <xdr:cNvSpPr/>
      </xdr:nvSpPr>
      <xdr:spPr>
        <a:xfrm>
          <a:off x="13462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61824</xdr:rowOff>
    </xdr:from>
    <xdr:ext cx="762000" cy="259045"/>
    <xdr:sp macro="" textlink="">
      <xdr:nvSpPr>
        <xdr:cNvPr id="409" name="テキスト ボックス 408"/>
        <xdr:cNvSpPr txBox="1"/>
      </xdr:nvSpPr>
      <xdr:spPr>
        <a:xfrm>
          <a:off x="13131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latin typeface="+mn-ea"/>
              <a:ea typeface="+mn-ea"/>
            </a:rPr>
            <a:t>充当可能財源が将来負担額を上回っているため、将来負担率は</a:t>
          </a:r>
          <a:r>
            <a:rPr kumimoji="1" lang="en-US" altLang="ja-JP" sz="1300">
              <a:latin typeface="+mn-ea"/>
              <a:ea typeface="+mn-ea"/>
            </a:rPr>
            <a:t>―</a:t>
          </a:r>
          <a:r>
            <a:rPr kumimoji="1" lang="ja-JP" altLang="en-US" sz="1300">
              <a:latin typeface="+mn-ea"/>
              <a:ea typeface="+mn-ea"/>
            </a:rPr>
            <a:t>％（数値なし）である。地方債残高・</a:t>
          </a:r>
          <a:r>
            <a:rPr kumimoji="1" lang="ja-JP" altLang="en-US" sz="1300" u="none">
              <a:latin typeface="+mn-ea"/>
              <a:ea typeface="+mn-ea"/>
            </a:rPr>
            <a:t>公営企業債等繰入見込額等により、</a:t>
          </a:r>
          <a:r>
            <a:rPr kumimoji="1" lang="ja-JP" altLang="en-US" sz="1300">
              <a:latin typeface="+mn-ea"/>
              <a:ea typeface="+mn-ea"/>
            </a:rPr>
            <a:t>将来負担額は増加しているが、充当可能基金も増加したため、充当可能財源等の増加額が将来負担額を上回っている。今後も後世への負担軽減に努めていく。</a:t>
          </a:r>
          <a:endParaRPr kumimoji="1" lang="en-US" altLang="ja-JP" sz="1300">
            <a:latin typeface="+mn-ea"/>
            <a:ea typeface="+mn-ea"/>
          </a:endParaRPr>
        </a:p>
        <a:p>
          <a:endParaRPr kumimoji="1" lang="ja-JP" altLang="en-US" sz="1300">
            <a:latin typeface="+mn-ea"/>
            <a:ea typeface="+mn-ea"/>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44709</xdr:rowOff>
    </xdr:from>
    <xdr:ext cx="762000" cy="259045"/>
    <xdr:sp macro="" textlink="">
      <xdr:nvSpPr>
        <xdr:cNvPr id="445" name="将来負担の状況平均値テキスト"/>
        <xdr:cNvSpPr txBox="1"/>
      </xdr:nvSpPr>
      <xdr:spPr>
        <a:xfrm>
          <a:off x="17106900" y="227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6" name="フローチャート: 判断 445"/>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70334</xdr:rowOff>
    </xdr:from>
    <xdr:to>
      <xdr:col>77</xdr:col>
      <xdr:colOff>95250</xdr:colOff>
      <xdr:row>14</xdr:row>
      <xdr:rowOff>484</xdr:rowOff>
    </xdr:to>
    <xdr:sp macro="" textlink="">
      <xdr:nvSpPr>
        <xdr:cNvPr id="447" name="フローチャート: 判断 446"/>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48" name="テキスト ボックス 447"/>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122041</xdr:rowOff>
    </xdr:from>
    <xdr:to>
      <xdr:col>73</xdr:col>
      <xdr:colOff>44450</xdr:colOff>
      <xdr:row>14</xdr:row>
      <xdr:rowOff>52191</xdr:rowOff>
    </xdr:to>
    <xdr:sp macro="" textlink="">
      <xdr:nvSpPr>
        <xdr:cNvPr id="449" name="フローチャート: 判断 448"/>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0" name="テキスト ボックス 449"/>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51" name="フローチャート: 判断 450"/>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2" name="テキスト ボックス 451"/>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3" name="フローチャート: 判断 452"/>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4" name="テキスト ボックス 453"/>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8,881
8,831
8.04
6,950,620
6,544,019
405,196
2,821,961
5,106,130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latin typeface="+mn-ea"/>
              <a:ea typeface="+mn-ea"/>
              <a:cs typeface="Microsoft Sans Serif" panose="020B0604020202020204" pitchFamily="34" charset="0"/>
            </a:rPr>
            <a:t>令和</a:t>
          </a:r>
          <a:r>
            <a:rPr kumimoji="1" lang="en-US" altLang="ja-JP" sz="1300">
              <a:latin typeface="+mn-ea"/>
              <a:ea typeface="+mn-ea"/>
              <a:cs typeface="Microsoft Sans Serif" panose="020B0604020202020204" pitchFamily="34" charset="0"/>
            </a:rPr>
            <a:t>2</a:t>
          </a:r>
          <a:r>
            <a:rPr kumimoji="1" lang="ja-JP" altLang="en-US" sz="1300">
              <a:latin typeface="+mn-ea"/>
              <a:ea typeface="+mn-ea"/>
              <a:cs typeface="Microsoft Sans Serif" panose="020B0604020202020204" pitchFamily="34" charset="0"/>
            </a:rPr>
            <a:t>年度は、前年度と比較して、</a:t>
          </a:r>
          <a:r>
            <a:rPr kumimoji="1" lang="en-US" altLang="ja-JP" sz="1300">
              <a:latin typeface="+mn-ea"/>
              <a:ea typeface="+mn-ea"/>
              <a:cs typeface="Microsoft Sans Serif" panose="020B0604020202020204" pitchFamily="34" charset="0"/>
            </a:rPr>
            <a:t>4.1</a:t>
          </a:r>
          <a:r>
            <a:rPr kumimoji="1" lang="ja-JP" altLang="en-US" sz="1300">
              <a:latin typeface="+mn-ea"/>
              <a:ea typeface="+mn-ea"/>
              <a:cs typeface="Microsoft Sans Serif" panose="020B0604020202020204" pitchFamily="34" charset="0"/>
            </a:rPr>
            <a:t>ポイント増加している。この要因として</a:t>
          </a:r>
          <a:r>
            <a:rPr kumimoji="1" lang="ja-JP" altLang="en-US" sz="1300">
              <a:latin typeface="+mn-ea"/>
              <a:ea typeface="+mn-ea"/>
            </a:rPr>
            <a:t>、会計年度任用職員の導入によるものと再任用職員基本給の増によるものである。類似団体を</a:t>
          </a:r>
          <a:r>
            <a:rPr kumimoji="1" lang="ja-JP" altLang="en-US" sz="1300" u="none">
              <a:latin typeface="+mn-ea"/>
              <a:ea typeface="+mn-ea"/>
            </a:rPr>
            <a:t>上回っており</a:t>
          </a:r>
          <a:r>
            <a:rPr kumimoji="1" lang="ja-JP" altLang="en-US" sz="1300">
              <a:latin typeface="+mn-ea"/>
              <a:ea typeface="+mn-ea"/>
            </a:rPr>
            <a:t>、歳出全体に占める人経費の割合は類似団体と差異がないため、引き続き事務の効率化が求められる。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37</xdr:row>
      <xdr:rowOff>109039</xdr:rowOff>
    </xdr:to>
    <xdr:cxnSp macro="">
      <xdr:nvCxnSpPr>
        <xdr:cNvPr id="68" name="直線コネクタ 67"/>
        <xdr:cNvCxnSpPr/>
      </xdr:nvCxnSpPr>
      <xdr:spPr>
        <a:xfrm>
          <a:off x="3987800" y="6184900"/>
          <a:ext cx="838200" cy="26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91077</xdr:rowOff>
    </xdr:to>
    <xdr:cxnSp macro="">
      <xdr:nvCxnSpPr>
        <xdr:cNvPr id="71" name="直線コネクタ 70"/>
        <xdr:cNvCxnSpPr/>
      </xdr:nvCxnSpPr>
      <xdr:spPr>
        <a:xfrm flipV="1">
          <a:off x="3098800" y="618490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152780</xdr:rowOff>
    </xdr:from>
    <xdr:ext cx="736600" cy="259045"/>
    <xdr:sp macro="" textlink="">
      <xdr:nvSpPr>
        <xdr:cNvPr id="73" name="テキスト ボックス 72"/>
        <xdr:cNvSpPr txBox="1"/>
      </xdr:nvSpPr>
      <xdr:spPr>
        <a:xfrm>
          <a:off x="3606800" y="632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84546</xdr:rowOff>
    </xdr:from>
    <xdr:to>
      <xdr:col>15</xdr:col>
      <xdr:colOff>98425</xdr:colOff>
      <xdr:row>36</xdr:row>
      <xdr:rowOff>91077</xdr:rowOff>
    </xdr:to>
    <xdr:cxnSp macro="">
      <xdr:nvCxnSpPr>
        <xdr:cNvPr id="74" name="直線コネクタ 73"/>
        <xdr:cNvCxnSpPr/>
      </xdr:nvCxnSpPr>
      <xdr:spPr>
        <a:xfrm>
          <a:off x="2209800" y="62567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6" name="テキスト ボックス 75"/>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84546</xdr:rowOff>
    </xdr:from>
    <xdr:to>
      <xdr:col>11</xdr:col>
      <xdr:colOff>9525</xdr:colOff>
      <xdr:row>36</xdr:row>
      <xdr:rowOff>104140</xdr:rowOff>
    </xdr:to>
    <xdr:cxnSp macro="">
      <xdr:nvCxnSpPr>
        <xdr:cNvPr id="77" name="直線コネクタ 76"/>
        <xdr:cNvCxnSpPr/>
      </xdr:nvCxnSpPr>
      <xdr:spPr>
        <a:xfrm flipV="1">
          <a:off x="1320800" y="62567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159311</xdr:rowOff>
    </xdr:from>
    <xdr:ext cx="762000" cy="259045"/>
    <xdr:sp macro="" textlink="">
      <xdr:nvSpPr>
        <xdr:cNvPr id="79" name="テキスト ボックス 78"/>
        <xdr:cNvSpPr txBox="1"/>
      </xdr:nvSpPr>
      <xdr:spPr>
        <a:xfrm>
          <a:off x="1828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146249</xdr:rowOff>
    </xdr:from>
    <xdr:ext cx="762000" cy="259045"/>
    <xdr:sp macro="" textlink="">
      <xdr:nvSpPr>
        <xdr:cNvPr id="81" name="テキスト ボックス 80"/>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58239</xdr:rowOff>
    </xdr:from>
    <xdr:to>
      <xdr:col>24</xdr:col>
      <xdr:colOff>76200</xdr:colOff>
      <xdr:row>37</xdr:row>
      <xdr:rowOff>159838</xdr:rowOff>
    </xdr:to>
    <xdr:sp macro="" textlink="">
      <xdr:nvSpPr>
        <xdr:cNvPr id="87" name="楕円 86"/>
        <xdr:cNvSpPr/>
      </xdr:nvSpPr>
      <xdr:spPr>
        <a:xfrm>
          <a:off x="47752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30316</xdr:rowOff>
    </xdr:from>
    <xdr:ext cx="762000" cy="259045"/>
    <xdr:sp macro="" textlink="">
      <xdr:nvSpPr>
        <xdr:cNvPr id="88" name="人件費該当値テキスト"/>
        <xdr:cNvSpPr txBox="1"/>
      </xdr:nvSpPr>
      <xdr:spPr>
        <a:xfrm>
          <a:off x="4914900" y="6373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9" name="楕円 88"/>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90" name="テキスト ボックス 89"/>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40277</xdr:rowOff>
    </xdr:from>
    <xdr:to>
      <xdr:col>15</xdr:col>
      <xdr:colOff>149225</xdr:colOff>
      <xdr:row>36</xdr:row>
      <xdr:rowOff>141877</xdr:rowOff>
    </xdr:to>
    <xdr:sp macro="" textlink="">
      <xdr:nvSpPr>
        <xdr:cNvPr id="91" name="楕円 90"/>
        <xdr:cNvSpPr/>
      </xdr:nvSpPr>
      <xdr:spPr>
        <a:xfrm>
          <a:off x="3048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152054</xdr:rowOff>
    </xdr:from>
    <xdr:ext cx="762000" cy="259045"/>
    <xdr:sp macro="" textlink="">
      <xdr:nvSpPr>
        <xdr:cNvPr id="92" name="テキスト ボックス 91"/>
        <xdr:cNvSpPr txBox="1"/>
      </xdr:nvSpPr>
      <xdr:spPr>
        <a:xfrm>
          <a:off x="2717800" y="598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33746</xdr:rowOff>
    </xdr:from>
    <xdr:to>
      <xdr:col>11</xdr:col>
      <xdr:colOff>60325</xdr:colOff>
      <xdr:row>36</xdr:row>
      <xdr:rowOff>135346</xdr:rowOff>
    </xdr:to>
    <xdr:sp macro="" textlink="">
      <xdr:nvSpPr>
        <xdr:cNvPr id="93" name="楕円 92"/>
        <xdr:cNvSpPr/>
      </xdr:nvSpPr>
      <xdr:spPr>
        <a:xfrm>
          <a:off x="2159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145523</xdr:rowOff>
    </xdr:from>
    <xdr:ext cx="762000" cy="259045"/>
    <xdr:sp macro="" textlink="">
      <xdr:nvSpPr>
        <xdr:cNvPr id="94" name="テキスト ボックス 93"/>
        <xdr:cNvSpPr txBox="1"/>
      </xdr:nvSpPr>
      <xdr:spPr>
        <a:xfrm>
          <a:off x="1828800" y="597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5" name="楕円 94"/>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6" name="テキスト ボックス 95"/>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物件費については、近年横ばいの状態である。公共施設の管理において、直営が多く、委託料が低く抑えられているため、類似団体平均より低い。今後は指定管理者制度を拡充するなど、コスト削減を図っ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17272</xdr:rowOff>
    </xdr:from>
    <xdr:to>
      <xdr:col>82</xdr:col>
      <xdr:colOff>107950</xdr:colOff>
      <xdr:row>16</xdr:row>
      <xdr:rowOff>49276</xdr:rowOff>
    </xdr:to>
    <xdr:cxnSp macro="">
      <xdr:nvCxnSpPr>
        <xdr:cNvPr id="126" name="直線コネクタ 125"/>
        <xdr:cNvCxnSpPr/>
      </xdr:nvCxnSpPr>
      <xdr:spPr>
        <a:xfrm>
          <a:off x="15671800" y="27604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17272</xdr:rowOff>
    </xdr:from>
    <xdr:to>
      <xdr:col>78</xdr:col>
      <xdr:colOff>69850</xdr:colOff>
      <xdr:row>16</xdr:row>
      <xdr:rowOff>85852</xdr:rowOff>
    </xdr:to>
    <xdr:cxnSp macro="">
      <xdr:nvCxnSpPr>
        <xdr:cNvPr id="129" name="直線コネクタ 128"/>
        <xdr:cNvCxnSpPr/>
      </xdr:nvCxnSpPr>
      <xdr:spPr>
        <a:xfrm flipV="1">
          <a:off x="14782800" y="27604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31" name="テキスト ボックス 130"/>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53848</xdr:rowOff>
    </xdr:from>
    <xdr:to>
      <xdr:col>73</xdr:col>
      <xdr:colOff>180975</xdr:colOff>
      <xdr:row>16</xdr:row>
      <xdr:rowOff>85852</xdr:rowOff>
    </xdr:to>
    <xdr:cxnSp macro="">
      <xdr:nvCxnSpPr>
        <xdr:cNvPr id="132" name="直線コネクタ 131"/>
        <xdr:cNvCxnSpPr/>
      </xdr:nvCxnSpPr>
      <xdr:spPr>
        <a:xfrm>
          <a:off x="13893800" y="27970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34" name="テキスト ボックス 133"/>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30988</xdr:rowOff>
    </xdr:from>
    <xdr:to>
      <xdr:col>69</xdr:col>
      <xdr:colOff>92075</xdr:colOff>
      <xdr:row>16</xdr:row>
      <xdr:rowOff>53848</xdr:rowOff>
    </xdr:to>
    <xdr:cxnSp macro="">
      <xdr:nvCxnSpPr>
        <xdr:cNvPr id="135" name="直線コネクタ 134"/>
        <xdr:cNvCxnSpPr/>
      </xdr:nvCxnSpPr>
      <xdr:spPr>
        <a:xfrm>
          <a:off x="13004800" y="27741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7" name="テキスト ボックス 136"/>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9" name="テキスト ボックス 138"/>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169926</xdr:rowOff>
    </xdr:from>
    <xdr:to>
      <xdr:col>82</xdr:col>
      <xdr:colOff>158750</xdr:colOff>
      <xdr:row>16</xdr:row>
      <xdr:rowOff>100076</xdr:rowOff>
    </xdr:to>
    <xdr:sp macro="" textlink="">
      <xdr:nvSpPr>
        <xdr:cNvPr id="145" name="楕円 144"/>
        <xdr:cNvSpPr/>
      </xdr:nvSpPr>
      <xdr:spPr>
        <a:xfrm>
          <a:off x="164592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15003</xdr:rowOff>
    </xdr:from>
    <xdr:ext cx="762000" cy="259045"/>
    <xdr:sp macro="" textlink="">
      <xdr:nvSpPr>
        <xdr:cNvPr id="146" name="物件費該当値テキスト"/>
        <xdr:cNvSpPr txBox="1"/>
      </xdr:nvSpPr>
      <xdr:spPr>
        <a:xfrm>
          <a:off x="16598900" y="258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137922</xdr:rowOff>
    </xdr:from>
    <xdr:to>
      <xdr:col>78</xdr:col>
      <xdr:colOff>120650</xdr:colOff>
      <xdr:row>16</xdr:row>
      <xdr:rowOff>68072</xdr:rowOff>
    </xdr:to>
    <xdr:sp macro="" textlink="">
      <xdr:nvSpPr>
        <xdr:cNvPr id="147" name="楕円 146"/>
        <xdr:cNvSpPr/>
      </xdr:nvSpPr>
      <xdr:spPr>
        <a:xfrm>
          <a:off x="15621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78249</xdr:rowOff>
    </xdr:from>
    <xdr:ext cx="736600" cy="259045"/>
    <xdr:sp macro="" textlink="">
      <xdr:nvSpPr>
        <xdr:cNvPr id="148" name="テキスト ボックス 147"/>
        <xdr:cNvSpPr txBox="1"/>
      </xdr:nvSpPr>
      <xdr:spPr>
        <a:xfrm>
          <a:off x="15290800" y="247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35052</xdr:rowOff>
    </xdr:from>
    <xdr:to>
      <xdr:col>74</xdr:col>
      <xdr:colOff>31750</xdr:colOff>
      <xdr:row>16</xdr:row>
      <xdr:rowOff>136652</xdr:rowOff>
    </xdr:to>
    <xdr:sp macro="" textlink="">
      <xdr:nvSpPr>
        <xdr:cNvPr id="149" name="楕円 148"/>
        <xdr:cNvSpPr/>
      </xdr:nvSpPr>
      <xdr:spPr>
        <a:xfrm>
          <a:off x="14732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50" name="テキスト ボックス 149"/>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xdr:rowOff>
    </xdr:from>
    <xdr:to>
      <xdr:col>69</xdr:col>
      <xdr:colOff>142875</xdr:colOff>
      <xdr:row>16</xdr:row>
      <xdr:rowOff>104648</xdr:rowOff>
    </xdr:to>
    <xdr:sp macro="" textlink="">
      <xdr:nvSpPr>
        <xdr:cNvPr id="151" name="楕円 150"/>
        <xdr:cNvSpPr/>
      </xdr:nvSpPr>
      <xdr:spPr>
        <a:xfrm>
          <a:off x="13843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114825</xdr:rowOff>
    </xdr:from>
    <xdr:ext cx="762000" cy="259045"/>
    <xdr:sp macro="" textlink="">
      <xdr:nvSpPr>
        <xdr:cNvPr id="152" name="テキスト ボックス 151"/>
        <xdr:cNvSpPr txBox="1"/>
      </xdr:nvSpPr>
      <xdr:spPr>
        <a:xfrm>
          <a:off x="13512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151638</xdr:rowOff>
    </xdr:from>
    <xdr:to>
      <xdr:col>65</xdr:col>
      <xdr:colOff>53975</xdr:colOff>
      <xdr:row>16</xdr:row>
      <xdr:rowOff>81788</xdr:rowOff>
    </xdr:to>
    <xdr:sp macro="" textlink="">
      <xdr:nvSpPr>
        <xdr:cNvPr id="153" name="楕円 152"/>
        <xdr:cNvSpPr/>
      </xdr:nvSpPr>
      <xdr:spPr>
        <a:xfrm>
          <a:off x="12954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91965</xdr:rowOff>
    </xdr:from>
    <xdr:ext cx="762000" cy="259045"/>
    <xdr:sp macro="" textlink="">
      <xdr:nvSpPr>
        <xdr:cNvPr id="154" name="テキスト ボックス 153"/>
        <xdr:cNvSpPr txBox="1"/>
      </xdr:nvSpPr>
      <xdr:spPr>
        <a:xfrm>
          <a:off x="12623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令和</a:t>
          </a:r>
          <a:r>
            <a:rPr kumimoji="1" lang="en-US" altLang="ja-JP" sz="1200">
              <a:latin typeface="+mn-ea"/>
              <a:ea typeface="+mn-ea"/>
            </a:rPr>
            <a:t>2</a:t>
          </a:r>
          <a:r>
            <a:rPr kumimoji="1" lang="ja-JP" altLang="en-US" sz="1200">
              <a:latin typeface="+mn-ea"/>
              <a:ea typeface="+mn-ea"/>
            </a:rPr>
            <a:t>年度は、前年度と比較して、</a:t>
          </a:r>
          <a:r>
            <a:rPr kumimoji="1" lang="en-US" altLang="ja-JP" sz="1200">
              <a:latin typeface="+mn-ea"/>
              <a:ea typeface="+mn-ea"/>
            </a:rPr>
            <a:t>2.8</a:t>
          </a:r>
          <a:r>
            <a:rPr kumimoji="1" lang="ja-JP" altLang="en-US" sz="1200">
              <a:latin typeface="+mn-ea"/>
              <a:ea typeface="+mn-ea"/>
            </a:rPr>
            <a:t>ポイント減少している。この主な要因として、コロナの影響による一時的な保育所等の利用額の減によるものである。障害者に対する更生医療や自立支援給付金の額が年々増加傾向であり、</a:t>
          </a:r>
          <a:r>
            <a:rPr kumimoji="1" lang="ja-JP" altLang="en-US" sz="1200" u="none">
              <a:latin typeface="+mn-ea"/>
              <a:ea typeface="+mn-ea"/>
            </a:rPr>
            <a:t>扶助費の給付適正化に取り組む。</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158750</xdr:rowOff>
    </xdr:from>
    <xdr:to>
      <xdr:col>24</xdr:col>
      <xdr:colOff>25400</xdr:colOff>
      <xdr:row>60</xdr:row>
      <xdr:rowOff>165100</xdr:rowOff>
    </xdr:to>
    <xdr:cxnSp macro="">
      <xdr:nvCxnSpPr>
        <xdr:cNvPr id="181" name="直線コネクタ 180"/>
        <xdr:cNvCxnSpPr/>
      </xdr:nvCxnSpPr>
      <xdr:spPr>
        <a:xfrm flipV="1">
          <a:off x="4826000" y="9245600"/>
          <a:ext cx="0" cy="1206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2"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3" name="直線コネクタ 182"/>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73677</xdr:rowOff>
    </xdr:from>
    <xdr:ext cx="762000" cy="259045"/>
    <xdr:sp macro="" textlink="">
      <xdr:nvSpPr>
        <xdr:cNvPr id="184" name="扶助費最大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158750</xdr:rowOff>
    </xdr:from>
    <xdr:to>
      <xdr:col>24</xdr:col>
      <xdr:colOff>114300</xdr:colOff>
      <xdr:row>53</xdr:row>
      <xdr:rowOff>158750</xdr:rowOff>
    </xdr:to>
    <xdr:cxnSp macro="">
      <xdr:nvCxnSpPr>
        <xdr:cNvPr id="185" name="直線コネクタ 184"/>
        <xdr:cNvCxnSpPr/>
      </xdr:nvCxnSpPr>
      <xdr:spPr>
        <a:xfrm>
          <a:off x="4737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57150</xdr:rowOff>
    </xdr:from>
    <xdr:to>
      <xdr:col>24</xdr:col>
      <xdr:colOff>25400</xdr:colOff>
      <xdr:row>61</xdr:row>
      <xdr:rowOff>69850</xdr:rowOff>
    </xdr:to>
    <xdr:cxnSp macro="">
      <xdr:nvCxnSpPr>
        <xdr:cNvPr id="186" name="直線コネクタ 185"/>
        <xdr:cNvCxnSpPr/>
      </xdr:nvCxnSpPr>
      <xdr:spPr>
        <a:xfrm flipV="1">
          <a:off x="3987800" y="10172700"/>
          <a:ext cx="8382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87"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88" name="フローチャート: 判断 187"/>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6350</xdr:rowOff>
    </xdr:from>
    <xdr:to>
      <xdr:col>19</xdr:col>
      <xdr:colOff>187325</xdr:colOff>
      <xdr:row>61</xdr:row>
      <xdr:rowOff>69850</xdr:rowOff>
    </xdr:to>
    <xdr:cxnSp macro="">
      <xdr:nvCxnSpPr>
        <xdr:cNvPr id="189" name="直線コネクタ 188"/>
        <xdr:cNvCxnSpPr/>
      </xdr:nvCxnSpPr>
      <xdr:spPr>
        <a:xfrm>
          <a:off x="3098800" y="10464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0" name="フローチャート: 判断 189"/>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1" name="テキスト ボックス 190"/>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6350</xdr:rowOff>
    </xdr:from>
    <xdr:to>
      <xdr:col>15</xdr:col>
      <xdr:colOff>98425</xdr:colOff>
      <xdr:row>61</xdr:row>
      <xdr:rowOff>19050</xdr:rowOff>
    </xdr:to>
    <xdr:cxnSp macro="">
      <xdr:nvCxnSpPr>
        <xdr:cNvPr id="192" name="直線コネクタ 191"/>
        <xdr:cNvCxnSpPr/>
      </xdr:nvCxnSpPr>
      <xdr:spPr>
        <a:xfrm flipV="1">
          <a:off x="2209800" y="10464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3" name="フローチャート: 判断 192"/>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4" name="テキスト ボックス 193"/>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88900</xdr:rowOff>
    </xdr:from>
    <xdr:to>
      <xdr:col>11</xdr:col>
      <xdr:colOff>9525</xdr:colOff>
      <xdr:row>61</xdr:row>
      <xdr:rowOff>19050</xdr:rowOff>
    </xdr:to>
    <xdr:cxnSp macro="">
      <xdr:nvCxnSpPr>
        <xdr:cNvPr id="195" name="直線コネクタ 194"/>
        <xdr:cNvCxnSpPr/>
      </xdr:nvCxnSpPr>
      <xdr:spPr>
        <a:xfrm>
          <a:off x="1320800" y="10375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196" name="フローチャート: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197" name="テキスト ボックス 196"/>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198" name="フローチャート: 判断 197"/>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199" name="テキスト ボックス 198"/>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6350</xdr:rowOff>
    </xdr:from>
    <xdr:to>
      <xdr:col>24</xdr:col>
      <xdr:colOff>76200</xdr:colOff>
      <xdr:row>59</xdr:row>
      <xdr:rowOff>107950</xdr:rowOff>
    </xdr:to>
    <xdr:sp macro="" textlink="">
      <xdr:nvSpPr>
        <xdr:cNvPr id="205" name="楕円 204"/>
        <xdr:cNvSpPr/>
      </xdr:nvSpPr>
      <xdr:spPr>
        <a:xfrm>
          <a:off x="47752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149877</xdr:rowOff>
    </xdr:from>
    <xdr:ext cx="762000" cy="259045"/>
    <xdr:sp macro="" textlink="">
      <xdr:nvSpPr>
        <xdr:cNvPr id="206" name="扶助費該当値テキスト"/>
        <xdr:cNvSpPr txBox="1"/>
      </xdr:nvSpPr>
      <xdr:spPr>
        <a:xfrm>
          <a:off x="49149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19050</xdr:rowOff>
    </xdr:from>
    <xdr:to>
      <xdr:col>20</xdr:col>
      <xdr:colOff>38100</xdr:colOff>
      <xdr:row>61</xdr:row>
      <xdr:rowOff>120650</xdr:rowOff>
    </xdr:to>
    <xdr:sp macro="" textlink="">
      <xdr:nvSpPr>
        <xdr:cNvPr id="207" name="楕円 206"/>
        <xdr:cNvSpPr/>
      </xdr:nvSpPr>
      <xdr:spPr>
        <a:xfrm>
          <a:off x="3937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105427</xdr:rowOff>
    </xdr:from>
    <xdr:ext cx="736600" cy="259045"/>
    <xdr:sp macro="" textlink="">
      <xdr:nvSpPr>
        <xdr:cNvPr id="208" name="テキスト ボックス 207"/>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127000</xdr:rowOff>
    </xdr:from>
    <xdr:to>
      <xdr:col>15</xdr:col>
      <xdr:colOff>149225</xdr:colOff>
      <xdr:row>61</xdr:row>
      <xdr:rowOff>57150</xdr:rowOff>
    </xdr:to>
    <xdr:sp macro="" textlink="">
      <xdr:nvSpPr>
        <xdr:cNvPr id="209" name="楕円 208"/>
        <xdr:cNvSpPr/>
      </xdr:nvSpPr>
      <xdr:spPr>
        <a:xfrm>
          <a:off x="3048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41927</xdr:rowOff>
    </xdr:from>
    <xdr:ext cx="762000" cy="259045"/>
    <xdr:sp macro="" textlink="">
      <xdr:nvSpPr>
        <xdr:cNvPr id="210" name="テキスト ボックス 209"/>
        <xdr:cNvSpPr txBox="1"/>
      </xdr:nvSpPr>
      <xdr:spPr>
        <a:xfrm>
          <a:off x="2717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139700</xdr:rowOff>
    </xdr:from>
    <xdr:to>
      <xdr:col>11</xdr:col>
      <xdr:colOff>60325</xdr:colOff>
      <xdr:row>61</xdr:row>
      <xdr:rowOff>69850</xdr:rowOff>
    </xdr:to>
    <xdr:sp macro="" textlink="">
      <xdr:nvSpPr>
        <xdr:cNvPr id="211" name="楕円 210"/>
        <xdr:cNvSpPr/>
      </xdr:nvSpPr>
      <xdr:spPr>
        <a:xfrm>
          <a:off x="2159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54627</xdr:rowOff>
    </xdr:from>
    <xdr:ext cx="762000" cy="259045"/>
    <xdr:sp macro="" textlink="">
      <xdr:nvSpPr>
        <xdr:cNvPr id="212" name="テキスト ボックス 211"/>
        <xdr:cNvSpPr txBox="1"/>
      </xdr:nvSpPr>
      <xdr:spPr>
        <a:xfrm>
          <a:off x="1828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38100</xdr:rowOff>
    </xdr:from>
    <xdr:to>
      <xdr:col>6</xdr:col>
      <xdr:colOff>171450</xdr:colOff>
      <xdr:row>60</xdr:row>
      <xdr:rowOff>139700</xdr:rowOff>
    </xdr:to>
    <xdr:sp macro="" textlink="">
      <xdr:nvSpPr>
        <xdr:cNvPr id="213" name="楕円 212"/>
        <xdr:cNvSpPr/>
      </xdr:nvSpPr>
      <xdr:spPr>
        <a:xfrm>
          <a:off x="1270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124477</xdr:rowOff>
    </xdr:from>
    <xdr:ext cx="762000" cy="259045"/>
    <xdr:sp macro="" textlink="">
      <xdr:nvSpPr>
        <xdr:cNvPr id="214" name="テキスト ボックス 213"/>
        <xdr:cNvSpPr txBox="1"/>
      </xdr:nvSpPr>
      <xdr:spPr>
        <a:xfrm>
          <a:off x="939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類似団体平均を上回っているのは、繰出金の増加が主な要因である。医療費の増大に伴い、国民健康保険、後期高齢者医療、介護保険への繰出金が多くなっている。今後は、予防事業に重点を置き住民の健康維持の促進に努め、</a:t>
          </a:r>
          <a:r>
            <a:rPr kumimoji="1" lang="ja-JP" altLang="en-US" sz="1300" u="none">
              <a:latin typeface="+mn-ea"/>
              <a:ea typeface="+mn-ea"/>
            </a:rPr>
            <a:t>医療費の増加抑制を図る。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2" name="直線コネクタ 241"/>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3"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4" name="直線コネクタ 243"/>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5" name="その他最大値テキスト"/>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46" name="直線コネクタ 245"/>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138430</xdr:rowOff>
    </xdr:to>
    <xdr:cxnSp macro="">
      <xdr:nvCxnSpPr>
        <xdr:cNvPr id="247" name="直線コネクタ 246"/>
        <xdr:cNvCxnSpPr/>
      </xdr:nvCxnSpPr>
      <xdr:spPr>
        <a:xfrm flipV="1">
          <a:off x="15671800" y="9880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48"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57</xdr:row>
      <xdr:rowOff>138430</xdr:rowOff>
    </xdr:to>
    <xdr:cxnSp macro="">
      <xdr:nvCxnSpPr>
        <xdr:cNvPr id="250" name="直線コネクタ 249"/>
        <xdr:cNvCxnSpPr/>
      </xdr:nvCxnSpPr>
      <xdr:spPr>
        <a:xfrm>
          <a:off x="14782800" y="97586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157480</xdr:rowOff>
    </xdr:to>
    <xdr:cxnSp macro="">
      <xdr:nvCxnSpPr>
        <xdr:cNvPr id="253" name="直線コネクタ 252"/>
        <xdr:cNvCxnSpPr/>
      </xdr:nvCxnSpPr>
      <xdr:spPr>
        <a:xfrm>
          <a:off x="13893800" y="9705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4" name="フローチャート: 判断 253"/>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5" name="テキスト ボックス 254"/>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56</xdr:row>
      <xdr:rowOff>157480</xdr:rowOff>
    </xdr:to>
    <xdr:cxnSp macro="">
      <xdr:nvCxnSpPr>
        <xdr:cNvPr id="256" name="直線コネクタ 255"/>
        <xdr:cNvCxnSpPr/>
      </xdr:nvCxnSpPr>
      <xdr:spPr>
        <a:xfrm flipV="1">
          <a:off x="13004800" y="9705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59" name="フローチャート: 判断 258"/>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0" name="テキスト ボックス 259"/>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6" name="楕円 265"/>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67"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8" name="楕円 267"/>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69" name="テキスト ボックス 268"/>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70" name="楕円 269"/>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71" name="テキスト ボックス 270"/>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2" name="楕円 271"/>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73" name="テキスト ボックス 272"/>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74" name="楕円 273"/>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75" name="テキスト ボックス 274"/>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a:t>
          </a:r>
          <a:r>
            <a:rPr kumimoji="1" lang="ja-JP" altLang="en-US" sz="1100">
              <a:latin typeface="+mn-ea"/>
              <a:ea typeface="+mn-ea"/>
            </a:rPr>
            <a:t>類似団体平均を上回っているが、費用の約</a:t>
          </a:r>
          <a:r>
            <a:rPr kumimoji="1" lang="en-US" altLang="ja-JP" sz="1100">
              <a:latin typeface="+mn-ea"/>
              <a:ea typeface="+mn-ea"/>
            </a:rPr>
            <a:t>54</a:t>
          </a:r>
          <a:r>
            <a:rPr kumimoji="1" lang="ja-JP" altLang="en-US" sz="1100">
              <a:latin typeface="+mn-ea"/>
              <a:ea typeface="+mn-ea"/>
            </a:rPr>
            <a:t>％が一部事務組合の運営費の負担金等で、本町だけでは削減することができない費用である。また、残りの費用の約</a:t>
          </a:r>
          <a:r>
            <a:rPr kumimoji="1" lang="en-US" altLang="ja-JP" sz="1100">
              <a:latin typeface="+mn-ea"/>
              <a:ea typeface="+mn-ea"/>
            </a:rPr>
            <a:t>46</a:t>
          </a:r>
          <a:r>
            <a:rPr kumimoji="1" lang="ja-JP" altLang="en-US" sz="1100">
              <a:latin typeface="+mn-ea"/>
              <a:ea typeface="+mn-ea"/>
            </a:rPr>
            <a:t>％のうち、約</a:t>
          </a:r>
          <a:r>
            <a:rPr kumimoji="1" lang="en-US" altLang="ja-JP" sz="1100">
              <a:latin typeface="+mn-ea"/>
              <a:ea typeface="+mn-ea"/>
            </a:rPr>
            <a:t>33</a:t>
          </a:r>
          <a:r>
            <a:rPr kumimoji="1" lang="ja-JP" altLang="en-US" sz="1100">
              <a:latin typeface="+mn-ea"/>
              <a:ea typeface="+mn-ea"/>
            </a:rPr>
            <a:t>％を町立病院が占めている。町立病院の経営状況が苦しい中、今後も同様の状況が続く予想であるので、町立病院の経営改革による繰出金の縮減を求めていく。</a:t>
          </a:r>
          <a:endParaRPr kumimoji="1" lang="en-US" altLang="ja-JP" sz="1100">
            <a:latin typeface="+mn-ea"/>
            <a:ea typeface="+mn-ea"/>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0" name="直線コネクタ 299"/>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1" name="補助費等最小値テキスト"/>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2" name="直線コネクタ 301"/>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3" name="補助費等最大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4" name="直線コネクタ 303"/>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108712</xdr:rowOff>
    </xdr:from>
    <xdr:to>
      <xdr:col>82</xdr:col>
      <xdr:colOff>107950</xdr:colOff>
      <xdr:row>38</xdr:row>
      <xdr:rowOff>127000</xdr:rowOff>
    </xdr:to>
    <xdr:cxnSp macro="">
      <xdr:nvCxnSpPr>
        <xdr:cNvPr id="305" name="直線コネクタ 304"/>
        <xdr:cNvCxnSpPr/>
      </xdr:nvCxnSpPr>
      <xdr:spPr>
        <a:xfrm flipV="1">
          <a:off x="15671800" y="66238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67581</xdr:rowOff>
    </xdr:from>
    <xdr:ext cx="762000" cy="259045"/>
    <xdr:sp macro="" textlink="">
      <xdr:nvSpPr>
        <xdr:cNvPr id="306" name="補助費等平均値テキスト"/>
        <xdr:cNvSpPr txBox="1"/>
      </xdr:nvSpPr>
      <xdr:spPr>
        <a:xfrm>
          <a:off x="16598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07" name="フローチャート: 判断 306"/>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127000</xdr:rowOff>
    </xdr:from>
    <xdr:to>
      <xdr:col>78</xdr:col>
      <xdr:colOff>69850</xdr:colOff>
      <xdr:row>38</xdr:row>
      <xdr:rowOff>131572</xdr:rowOff>
    </xdr:to>
    <xdr:cxnSp macro="">
      <xdr:nvCxnSpPr>
        <xdr:cNvPr id="308" name="直線コネクタ 307"/>
        <xdr:cNvCxnSpPr/>
      </xdr:nvCxnSpPr>
      <xdr:spPr>
        <a:xfrm flipV="1">
          <a:off x="14782800" y="66421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09" name="フローチャート: 判断 308"/>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149115</xdr:rowOff>
    </xdr:from>
    <xdr:ext cx="736600" cy="259045"/>
    <xdr:sp macro="" textlink="">
      <xdr:nvSpPr>
        <xdr:cNvPr id="310" name="テキスト ボックス 309"/>
        <xdr:cNvSpPr txBox="1"/>
      </xdr:nvSpPr>
      <xdr:spPr>
        <a:xfrm>
          <a:off x="15290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122428</xdr:rowOff>
    </xdr:from>
    <xdr:to>
      <xdr:col>73</xdr:col>
      <xdr:colOff>180975</xdr:colOff>
      <xdr:row>38</xdr:row>
      <xdr:rowOff>131572</xdr:rowOff>
    </xdr:to>
    <xdr:cxnSp macro="">
      <xdr:nvCxnSpPr>
        <xdr:cNvPr id="311" name="直線コネクタ 310"/>
        <xdr:cNvCxnSpPr/>
      </xdr:nvCxnSpPr>
      <xdr:spPr>
        <a:xfrm>
          <a:off x="13893800" y="66375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2" name="フローチャート: 判断 311"/>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3" name="テキスト ボックス 312"/>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99568</xdr:rowOff>
    </xdr:from>
    <xdr:to>
      <xdr:col>69</xdr:col>
      <xdr:colOff>92075</xdr:colOff>
      <xdr:row>38</xdr:row>
      <xdr:rowOff>122428</xdr:rowOff>
    </xdr:to>
    <xdr:cxnSp macro="">
      <xdr:nvCxnSpPr>
        <xdr:cNvPr id="314" name="直線コネクタ 313"/>
        <xdr:cNvCxnSpPr/>
      </xdr:nvCxnSpPr>
      <xdr:spPr>
        <a:xfrm>
          <a:off x="13004800" y="66146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5" name="フローチャート: 判断 314"/>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16" name="テキスト ボックス 315"/>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7" name="フローチャート: 判断 316"/>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8" name="テキスト ボックス 317"/>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57912</xdr:rowOff>
    </xdr:from>
    <xdr:to>
      <xdr:col>82</xdr:col>
      <xdr:colOff>158750</xdr:colOff>
      <xdr:row>38</xdr:row>
      <xdr:rowOff>159512</xdr:rowOff>
    </xdr:to>
    <xdr:sp macro="" textlink="">
      <xdr:nvSpPr>
        <xdr:cNvPr id="324" name="楕円 323"/>
        <xdr:cNvSpPr/>
      </xdr:nvSpPr>
      <xdr:spPr>
        <a:xfrm>
          <a:off x="16459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29989</xdr:rowOff>
    </xdr:from>
    <xdr:ext cx="762000" cy="259045"/>
    <xdr:sp macro="" textlink="">
      <xdr:nvSpPr>
        <xdr:cNvPr id="325" name="補助費等該当値テキスト"/>
        <xdr:cNvSpPr txBox="1"/>
      </xdr:nvSpPr>
      <xdr:spPr>
        <a:xfrm>
          <a:off x="16598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76200</xdr:rowOff>
    </xdr:from>
    <xdr:to>
      <xdr:col>78</xdr:col>
      <xdr:colOff>120650</xdr:colOff>
      <xdr:row>39</xdr:row>
      <xdr:rowOff>6350</xdr:rowOff>
    </xdr:to>
    <xdr:sp macro="" textlink="">
      <xdr:nvSpPr>
        <xdr:cNvPr id="326" name="楕円 325"/>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162577</xdr:rowOff>
    </xdr:from>
    <xdr:ext cx="736600" cy="259045"/>
    <xdr:sp macro="" textlink="">
      <xdr:nvSpPr>
        <xdr:cNvPr id="327" name="テキスト ボックス 326"/>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80772</xdr:rowOff>
    </xdr:from>
    <xdr:to>
      <xdr:col>74</xdr:col>
      <xdr:colOff>31750</xdr:colOff>
      <xdr:row>39</xdr:row>
      <xdr:rowOff>10922</xdr:rowOff>
    </xdr:to>
    <xdr:sp macro="" textlink="">
      <xdr:nvSpPr>
        <xdr:cNvPr id="328" name="楕円 327"/>
        <xdr:cNvSpPr/>
      </xdr:nvSpPr>
      <xdr:spPr>
        <a:xfrm>
          <a:off x="14732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167149</xdr:rowOff>
    </xdr:from>
    <xdr:ext cx="762000" cy="259045"/>
    <xdr:sp macro="" textlink="">
      <xdr:nvSpPr>
        <xdr:cNvPr id="329" name="テキスト ボックス 328"/>
        <xdr:cNvSpPr txBox="1"/>
      </xdr:nvSpPr>
      <xdr:spPr>
        <a:xfrm>
          <a:off x="14401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71628</xdr:rowOff>
    </xdr:from>
    <xdr:to>
      <xdr:col>69</xdr:col>
      <xdr:colOff>142875</xdr:colOff>
      <xdr:row>39</xdr:row>
      <xdr:rowOff>1778</xdr:rowOff>
    </xdr:to>
    <xdr:sp macro="" textlink="">
      <xdr:nvSpPr>
        <xdr:cNvPr id="330" name="楕円 329"/>
        <xdr:cNvSpPr/>
      </xdr:nvSpPr>
      <xdr:spPr>
        <a:xfrm>
          <a:off x="13843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158005</xdr:rowOff>
    </xdr:from>
    <xdr:ext cx="762000" cy="259045"/>
    <xdr:sp macro="" textlink="">
      <xdr:nvSpPr>
        <xdr:cNvPr id="331" name="テキスト ボックス 330"/>
        <xdr:cNvSpPr txBox="1"/>
      </xdr:nvSpPr>
      <xdr:spPr>
        <a:xfrm>
          <a:off x="13512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48768</xdr:rowOff>
    </xdr:from>
    <xdr:to>
      <xdr:col>65</xdr:col>
      <xdr:colOff>53975</xdr:colOff>
      <xdr:row>38</xdr:row>
      <xdr:rowOff>150368</xdr:rowOff>
    </xdr:to>
    <xdr:sp macro="" textlink="">
      <xdr:nvSpPr>
        <xdr:cNvPr id="332" name="楕円 331"/>
        <xdr:cNvSpPr/>
      </xdr:nvSpPr>
      <xdr:spPr>
        <a:xfrm>
          <a:off x="12954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135145</xdr:rowOff>
    </xdr:from>
    <xdr:ext cx="762000" cy="259045"/>
    <xdr:sp macro="" textlink="">
      <xdr:nvSpPr>
        <xdr:cNvPr id="333" name="テキスト ボックス 332"/>
        <xdr:cNvSpPr txBox="1"/>
      </xdr:nvSpPr>
      <xdr:spPr>
        <a:xfrm>
          <a:off x="12623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00">
              <a:latin typeface="+mn-ea"/>
              <a:ea typeface="+mn-ea"/>
            </a:rPr>
            <a:t>過去において失業対策事業、地域改善事業など多額の地方債を発行してきたため、公債費負担が大きい。近年、新規発行を抑制し、実質公債費比率の低下に努めてきたため横ばいとなっているが、令和</a:t>
          </a:r>
          <a:r>
            <a:rPr kumimoji="1" lang="en-US" altLang="ja-JP" sz="1000">
              <a:latin typeface="+mn-ea"/>
              <a:ea typeface="+mn-ea"/>
            </a:rPr>
            <a:t>2</a:t>
          </a:r>
          <a:r>
            <a:rPr kumimoji="1" lang="ja-JP" altLang="en-US" sz="1000">
              <a:latin typeface="+mn-ea"/>
              <a:ea typeface="+mn-ea"/>
            </a:rPr>
            <a:t>年度は給食センター建替事業分の償還が開始した。今後は、防災行政無線デジタル化事業、町営住宅建設事業、町民体育館等統合文化施設（仮称）建設事業等に伴う起債の償還が、開始予定のため、新規発行の抑制に努めていくと同時に、計画的に繰上償還を実施し、実質公債費比率を抑え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0" name="直線コネクタ 359"/>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1"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2" name="直線コネクタ 361"/>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3" name="公債費最大値テキスト"/>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4" name="直線コネクタ 363"/>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31750</xdr:rowOff>
    </xdr:from>
    <xdr:to>
      <xdr:col>24</xdr:col>
      <xdr:colOff>25400</xdr:colOff>
      <xdr:row>76</xdr:row>
      <xdr:rowOff>31750</xdr:rowOff>
    </xdr:to>
    <xdr:cxnSp macro="">
      <xdr:nvCxnSpPr>
        <xdr:cNvPr id="365" name="直線コネクタ 364"/>
        <xdr:cNvCxnSpPr/>
      </xdr:nvCxnSpPr>
      <xdr:spPr>
        <a:xfrm>
          <a:off x="3987800" y="13061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6" name="公債費平均値テキスト"/>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7" name="フローチャート: 判断 366"/>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27939</xdr:rowOff>
    </xdr:from>
    <xdr:to>
      <xdr:col>19</xdr:col>
      <xdr:colOff>187325</xdr:colOff>
      <xdr:row>76</xdr:row>
      <xdr:rowOff>31750</xdr:rowOff>
    </xdr:to>
    <xdr:cxnSp macro="">
      <xdr:nvCxnSpPr>
        <xdr:cNvPr id="368" name="直線コネクタ 367"/>
        <xdr:cNvCxnSpPr/>
      </xdr:nvCxnSpPr>
      <xdr:spPr>
        <a:xfrm>
          <a:off x="3098800" y="130581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9" name="フローチャート: 判断 368"/>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0" name="テキスト ボックス 369"/>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27939</xdr:rowOff>
    </xdr:from>
    <xdr:to>
      <xdr:col>15</xdr:col>
      <xdr:colOff>98425</xdr:colOff>
      <xdr:row>76</xdr:row>
      <xdr:rowOff>46989</xdr:rowOff>
    </xdr:to>
    <xdr:cxnSp macro="">
      <xdr:nvCxnSpPr>
        <xdr:cNvPr id="371" name="直線コネクタ 370"/>
        <xdr:cNvCxnSpPr/>
      </xdr:nvCxnSpPr>
      <xdr:spPr>
        <a:xfrm flipV="1">
          <a:off x="2209800" y="130581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2" name="フローチャート: 判断 371"/>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3" name="テキスト ボックス 372"/>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46989</xdr:rowOff>
    </xdr:from>
    <xdr:to>
      <xdr:col>11</xdr:col>
      <xdr:colOff>9525</xdr:colOff>
      <xdr:row>76</xdr:row>
      <xdr:rowOff>66039</xdr:rowOff>
    </xdr:to>
    <xdr:cxnSp macro="">
      <xdr:nvCxnSpPr>
        <xdr:cNvPr id="374" name="直線コネクタ 373"/>
        <xdr:cNvCxnSpPr/>
      </xdr:nvCxnSpPr>
      <xdr:spPr>
        <a:xfrm flipV="1">
          <a:off x="1320800" y="130771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5" name="フローチャート: 判断 374"/>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76" name="テキスト ボックス 375"/>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77" name="フローチャート: 判断 376"/>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78" name="テキスト ボックス 377"/>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152400</xdr:rowOff>
    </xdr:from>
    <xdr:to>
      <xdr:col>24</xdr:col>
      <xdr:colOff>76200</xdr:colOff>
      <xdr:row>76</xdr:row>
      <xdr:rowOff>82550</xdr:rowOff>
    </xdr:to>
    <xdr:sp macro="" textlink="">
      <xdr:nvSpPr>
        <xdr:cNvPr id="384" name="楕円 383"/>
        <xdr:cNvSpPr/>
      </xdr:nvSpPr>
      <xdr:spPr>
        <a:xfrm>
          <a:off x="4775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168927</xdr:rowOff>
    </xdr:from>
    <xdr:ext cx="762000" cy="259045"/>
    <xdr:sp macro="" textlink="">
      <xdr:nvSpPr>
        <xdr:cNvPr id="385" name="公債費該当値テキスト"/>
        <xdr:cNvSpPr txBox="1"/>
      </xdr:nvSpPr>
      <xdr:spPr>
        <a:xfrm>
          <a:off x="4914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152400</xdr:rowOff>
    </xdr:from>
    <xdr:to>
      <xdr:col>20</xdr:col>
      <xdr:colOff>38100</xdr:colOff>
      <xdr:row>76</xdr:row>
      <xdr:rowOff>82550</xdr:rowOff>
    </xdr:to>
    <xdr:sp macro="" textlink="">
      <xdr:nvSpPr>
        <xdr:cNvPr id="386" name="楕円 385"/>
        <xdr:cNvSpPr/>
      </xdr:nvSpPr>
      <xdr:spPr>
        <a:xfrm>
          <a:off x="3937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92727</xdr:rowOff>
    </xdr:from>
    <xdr:ext cx="736600" cy="259045"/>
    <xdr:sp macro="" textlink="">
      <xdr:nvSpPr>
        <xdr:cNvPr id="387" name="テキスト ボックス 386"/>
        <xdr:cNvSpPr txBox="1"/>
      </xdr:nvSpPr>
      <xdr:spPr>
        <a:xfrm>
          <a:off x="3606800" y="1278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148589</xdr:rowOff>
    </xdr:from>
    <xdr:to>
      <xdr:col>15</xdr:col>
      <xdr:colOff>149225</xdr:colOff>
      <xdr:row>76</xdr:row>
      <xdr:rowOff>78739</xdr:rowOff>
    </xdr:to>
    <xdr:sp macro="" textlink="">
      <xdr:nvSpPr>
        <xdr:cNvPr id="388" name="楕円 387"/>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88917</xdr:rowOff>
    </xdr:from>
    <xdr:ext cx="762000" cy="259045"/>
    <xdr:sp macro="" textlink="">
      <xdr:nvSpPr>
        <xdr:cNvPr id="389" name="テキスト ボックス 388"/>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167639</xdr:rowOff>
    </xdr:from>
    <xdr:to>
      <xdr:col>11</xdr:col>
      <xdr:colOff>60325</xdr:colOff>
      <xdr:row>76</xdr:row>
      <xdr:rowOff>97789</xdr:rowOff>
    </xdr:to>
    <xdr:sp macro="" textlink="">
      <xdr:nvSpPr>
        <xdr:cNvPr id="390" name="楕円 389"/>
        <xdr:cNvSpPr/>
      </xdr:nvSpPr>
      <xdr:spPr>
        <a:xfrm>
          <a:off x="2159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107967</xdr:rowOff>
    </xdr:from>
    <xdr:ext cx="762000" cy="259045"/>
    <xdr:sp macro="" textlink="">
      <xdr:nvSpPr>
        <xdr:cNvPr id="391" name="テキスト ボックス 390"/>
        <xdr:cNvSpPr txBox="1"/>
      </xdr:nvSpPr>
      <xdr:spPr>
        <a:xfrm>
          <a:off x="1828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15239</xdr:rowOff>
    </xdr:from>
    <xdr:to>
      <xdr:col>6</xdr:col>
      <xdr:colOff>171450</xdr:colOff>
      <xdr:row>76</xdr:row>
      <xdr:rowOff>116839</xdr:rowOff>
    </xdr:to>
    <xdr:sp macro="" textlink="">
      <xdr:nvSpPr>
        <xdr:cNvPr id="392" name="楕円 391"/>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127017</xdr:rowOff>
    </xdr:from>
    <xdr:ext cx="762000" cy="259045"/>
    <xdr:sp macro="" textlink="">
      <xdr:nvSpPr>
        <xdr:cNvPr id="393" name="テキスト ボックス 392"/>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latin typeface="+mn-ea"/>
              <a:ea typeface="+mn-ea"/>
            </a:rPr>
            <a:t>扶助費と補助費等が、類似団体を超えている。削減が難しい費目ではあるが、歳入総額を考慮しながら、</a:t>
          </a:r>
          <a:r>
            <a:rPr kumimoji="1" lang="ja-JP" altLang="en-US" sz="1300" u="none">
              <a:latin typeface="+mn-ea"/>
              <a:ea typeface="+mn-ea"/>
            </a:rPr>
            <a:t>物件費等の</a:t>
          </a:r>
          <a:r>
            <a:rPr kumimoji="1" lang="ja-JP" altLang="en-US" sz="1300">
              <a:latin typeface="+mn-ea"/>
              <a:ea typeface="+mn-ea"/>
            </a:rPr>
            <a:t>経費削減に努めていく。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1" name="直線コネクタ 420"/>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2"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3" name="直線コネクタ 422"/>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4"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5" name="直線コネクタ 424"/>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161289</xdr:rowOff>
    </xdr:from>
    <xdr:to>
      <xdr:col>82</xdr:col>
      <xdr:colOff>107950</xdr:colOff>
      <xdr:row>80</xdr:row>
      <xdr:rowOff>35561</xdr:rowOff>
    </xdr:to>
    <xdr:cxnSp macro="">
      <xdr:nvCxnSpPr>
        <xdr:cNvPr id="426" name="直線コネクタ 425"/>
        <xdr:cNvCxnSpPr/>
      </xdr:nvCxnSpPr>
      <xdr:spPr>
        <a:xfrm>
          <a:off x="15671800" y="137058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27957</xdr:rowOff>
    </xdr:from>
    <xdr:ext cx="762000" cy="259045"/>
    <xdr:sp macro="" textlink="">
      <xdr:nvSpPr>
        <xdr:cNvPr id="427" name="公債費以外平均値テキスト"/>
        <xdr:cNvSpPr txBox="1"/>
      </xdr:nvSpPr>
      <xdr:spPr>
        <a:xfrm>
          <a:off x="16598900" y="13229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28" name="フローチャート: 判断 427"/>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161289</xdr:rowOff>
    </xdr:from>
    <xdr:to>
      <xdr:col>78</xdr:col>
      <xdr:colOff>69850</xdr:colOff>
      <xdr:row>80</xdr:row>
      <xdr:rowOff>1270</xdr:rowOff>
    </xdr:to>
    <xdr:cxnSp macro="">
      <xdr:nvCxnSpPr>
        <xdr:cNvPr id="429" name="直線コネクタ 428"/>
        <xdr:cNvCxnSpPr/>
      </xdr:nvCxnSpPr>
      <xdr:spPr>
        <a:xfrm flipV="1">
          <a:off x="14782800" y="137058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0" name="フローチャート: 判断 429"/>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149877</xdr:rowOff>
    </xdr:from>
    <xdr:ext cx="736600" cy="259045"/>
    <xdr:sp macro="" textlink="">
      <xdr:nvSpPr>
        <xdr:cNvPr id="431" name="テキスト ボックス 430"/>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111761</xdr:rowOff>
    </xdr:from>
    <xdr:to>
      <xdr:col>73</xdr:col>
      <xdr:colOff>180975</xdr:colOff>
      <xdr:row>80</xdr:row>
      <xdr:rowOff>1270</xdr:rowOff>
    </xdr:to>
    <xdr:cxnSp macro="">
      <xdr:nvCxnSpPr>
        <xdr:cNvPr id="432" name="直線コネクタ 431"/>
        <xdr:cNvCxnSpPr/>
      </xdr:nvCxnSpPr>
      <xdr:spPr>
        <a:xfrm>
          <a:off x="13893800" y="136563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3" name="フローチャート: 判断 432"/>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4" name="テキスト ボックス 433"/>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81280</xdr:rowOff>
    </xdr:from>
    <xdr:to>
      <xdr:col>69</xdr:col>
      <xdr:colOff>92075</xdr:colOff>
      <xdr:row>79</xdr:row>
      <xdr:rowOff>111761</xdr:rowOff>
    </xdr:to>
    <xdr:cxnSp macro="">
      <xdr:nvCxnSpPr>
        <xdr:cNvPr id="435" name="直線コネクタ 434"/>
        <xdr:cNvCxnSpPr/>
      </xdr:nvCxnSpPr>
      <xdr:spPr>
        <a:xfrm>
          <a:off x="13004800" y="136258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36" name="フローチャート: 判断 435"/>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37" name="テキスト ボックス 436"/>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38" name="フローチャート: 判断 437"/>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39" name="テキスト ボックス 438"/>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156211</xdr:rowOff>
    </xdr:from>
    <xdr:to>
      <xdr:col>82</xdr:col>
      <xdr:colOff>158750</xdr:colOff>
      <xdr:row>80</xdr:row>
      <xdr:rowOff>86361</xdr:rowOff>
    </xdr:to>
    <xdr:sp macro="" textlink="">
      <xdr:nvSpPr>
        <xdr:cNvPr id="445" name="楕円 444"/>
        <xdr:cNvSpPr/>
      </xdr:nvSpPr>
      <xdr:spPr>
        <a:xfrm>
          <a:off x="16459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128288</xdr:rowOff>
    </xdr:from>
    <xdr:ext cx="762000" cy="259045"/>
    <xdr:sp macro="" textlink="">
      <xdr:nvSpPr>
        <xdr:cNvPr id="446" name="公債費以外該当値テキスト"/>
        <xdr:cNvSpPr txBox="1"/>
      </xdr:nvSpPr>
      <xdr:spPr>
        <a:xfrm>
          <a:off x="16598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110489</xdr:rowOff>
    </xdr:from>
    <xdr:to>
      <xdr:col>78</xdr:col>
      <xdr:colOff>120650</xdr:colOff>
      <xdr:row>80</xdr:row>
      <xdr:rowOff>40639</xdr:rowOff>
    </xdr:to>
    <xdr:sp macro="" textlink="">
      <xdr:nvSpPr>
        <xdr:cNvPr id="447" name="楕円 446"/>
        <xdr:cNvSpPr/>
      </xdr:nvSpPr>
      <xdr:spPr>
        <a:xfrm>
          <a:off x="15621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25416</xdr:rowOff>
    </xdr:from>
    <xdr:ext cx="736600" cy="259045"/>
    <xdr:sp macro="" textlink="">
      <xdr:nvSpPr>
        <xdr:cNvPr id="448" name="テキスト ボックス 447"/>
        <xdr:cNvSpPr txBox="1"/>
      </xdr:nvSpPr>
      <xdr:spPr>
        <a:xfrm>
          <a:off x="15290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121920</xdr:rowOff>
    </xdr:from>
    <xdr:to>
      <xdr:col>74</xdr:col>
      <xdr:colOff>31750</xdr:colOff>
      <xdr:row>80</xdr:row>
      <xdr:rowOff>52070</xdr:rowOff>
    </xdr:to>
    <xdr:sp macro="" textlink="">
      <xdr:nvSpPr>
        <xdr:cNvPr id="449" name="楕円 448"/>
        <xdr:cNvSpPr/>
      </xdr:nvSpPr>
      <xdr:spPr>
        <a:xfrm>
          <a:off x="14732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36847</xdr:rowOff>
    </xdr:from>
    <xdr:ext cx="762000" cy="259045"/>
    <xdr:sp macro="" textlink="">
      <xdr:nvSpPr>
        <xdr:cNvPr id="450" name="テキスト ボックス 449"/>
        <xdr:cNvSpPr txBox="1"/>
      </xdr:nvSpPr>
      <xdr:spPr>
        <a:xfrm>
          <a:off x="14401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60961</xdr:rowOff>
    </xdr:from>
    <xdr:to>
      <xdr:col>69</xdr:col>
      <xdr:colOff>142875</xdr:colOff>
      <xdr:row>79</xdr:row>
      <xdr:rowOff>162561</xdr:rowOff>
    </xdr:to>
    <xdr:sp macro="" textlink="">
      <xdr:nvSpPr>
        <xdr:cNvPr id="451" name="楕円 450"/>
        <xdr:cNvSpPr/>
      </xdr:nvSpPr>
      <xdr:spPr>
        <a:xfrm>
          <a:off x="13843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147338</xdr:rowOff>
    </xdr:from>
    <xdr:ext cx="762000" cy="259045"/>
    <xdr:sp macro="" textlink="">
      <xdr:nvSpPr>
        <xdr:cNvPr id="452" name="テキスト ボックス 451"/>
        <xdr:cNvSpPr txBox="1"/>
      </xdr:nvSpPr>
      <xdr:spPr>
        <a:xfrm>
          <a:off x="13512800" y="136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30480</xdr:rowOff>
    </xdr:from>
    <xdr:to>
      <xdr:col>65</xdr:col>
      <xdr:colOff>53975</xdr:colOff>
      <xdr:row>79</xdr:row>
      <xdr:rowOff>132080</xdr:rowOff>
    </xdr:to>
    <xdr:sp macro="" textlink="">
      <xdr:nvSpPr>
        <xdr:cNvPr id="453" name="楕円 452"/>
        <xdr:cNvSpPr/>
      </xdr:nvSpPr>
      <xdr:spPr>
        <a:xfrm>
          <a:off x="12954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116857</xdr:rowOff>
    </xdr:from>
    <xdr:ext cx="762000" cy="259045"/>
    <xdr:sp macro="" textlink="">
      <xdr:nvSpPr>
        <xdr:cNvPr id="454" name="テキスト ボックス 453"/>
        <xdr:cNvSpPr txBox="1"/>
      </xdr:nvSpPr>
      <xdr:spPr>
        <a:xfrm>
          <a:off x="12623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141966</xdr:rowOff>
    </xdr:from>
    <xdr:to>
      <xdr:col>29</xdr:col>
      <xdr:colOff>127000</xdr:colOff>
      <xdr:row>17</xdr:row>
      <xdr:rowOff>27399</xdr:rowOff>
    </xdr:to>
    <xdr:cxnSp macro="">
      <xdr:nvCxnSpPr>
        <xdr:cNvPr id="50" name="直線コネクタ 49"/>
        <xdr:cNvCxnSpPr/>
      </xdr:nvCxnSpPr>
      <xdr:spPr bwMode="auto">
        <a:xfrm flipV="1">
          <a:off x="5003800" y="2932791"/>
          <a:ext cx="647700" cy="56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143674</xdr:rowOff>
    </xdr:from>
    <xdr:ext cx="762000" cy="259045"/>
    <xdr:sp macro="" textlink="">
      <xdr:nvSpPr>
        <xdr:cNvPr id="51" name="人口1人当たり決算額の推移平均値テキスト130"/>
        <xdr:cNvSpPr txBox="1"/>
      </xdr:nvSpPr>
      <xdr:spPr>
        <a:xfrm>
          <a:off x="5740400" y="2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27399</xdr:rowOff>
    </xdr:from>
    <xdr:to>
      <xdr:col>26</xdr:col>
      <xdr:colOff>50800</xdr:colOff>
      <xdr:row>17</xdr:row>
      <xdr:rowOff>38448</xdr:rowOff>
    </xdr:to>
    <xdr:cxnSp macro="">
      <xdr:nvCxnSpPr>
        <xdr:cNvPr id="53" name="直線コネクタ 52"/>
        <xdr:cNvCxnSpPr/>
      </xdr:nvCxnSpPr>
      <xdr:spPr bwMode="auto">
        <a:xfrm flipV="1">
          <a:off x="4305300" y="2989674"/>
          <a:ext cx="698500" cy="11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38448</xdr:rowOff>
    </xdr:from>
    <xdr:to>
      <xdr:col>22</xdr:col>
      <xdr:colOff>114300</xdr:colOff>
      <xdr:row>17</xdr:row>
      <xdr:rowOff>41572</xdr:rowOff>
    </xdr:to>
    <xdr:cxnSp macro="">
      <xdr:nvCxnSpPr>
        <xdr:cNvPr id="56" name="直線コネクタ 55"/>
        <xdr:cNvCxnSpPr/>
      </xdr:nvCxnSpPr>
      <xdr:spPr bwMode="auto">
        <a:xfrm flipV="1">
          <a:off x="3606800" y="3000723"/>
          <a:ext cx="698500" cy="3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41572</xdr:rowOff>
    </xdr:from>
    <xdr:to>
      <xdr:col>18</xdr:col>
      <xdr:colOff>177800</xdr:colOff>
      <xdr:row>17</xdr:row>
      <xdr:rowOff>98951</xdr:rowOff>
    </xdr:to>
    <xdr:cxnSp macro="">
      <xdr:nvCxnSpPr>
        <xdr:cNvPr id="59" name="直線コネクタ 58"/>
        <xdr:cNvCxnSpPr/>
      </xdr:nvCxnSpPr>
      <xdr:spPr bwMode="auto">
        <a:xfrm flipV="1">
          <a:off x="2908300" y="3003847"/>
          <a:ext cx="698500" cy="57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91166</xdr:rowOff>
    </xdr:from>
    <xdr:to>
      <xdr:col>29</xdr:col>
      <xdr:colOff>177800</xdr:colOff>
      <xdr:row>17</xdr:row>
      <xdr:rowOff>21316</xdr:rowOff>
    </xdr:to>
    <xdr:sp macro="" textlink="">
      <xdr:nvSpPr>
        <xdr:cNvPr id="69" name="楕円 68"/>
        <xdr:cNvSpPr/>
      </xdr:nvSpPr>
      <xdr:spPr bwMode="auto">
        <a:xfrm>
          <a:off x="5600700" y="2881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63243</xdr:rowOff>
    </xdr:from>
    <xdr:ext cx="762000" cy="259045"/>
    <xdr:sp macro="" textlink="">
      <xdr:nvSpPr>
        <xdr:cNvPr id="70" name="人口1人当たり決算額の推移該当値テキスト130"/>
        <xdr:cNvSpPr txBox="1"/>
      </xdr:nvSpPr>
      <xdr:spPr>
        <a:xfrm>
          <a:off x="5740400" y="285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148049</xdr:rowOff>
    </xdr:from>
    <xdr:to>
      <xdr:col>26</xdr:col>
      <xdr:colOff>101600</xdr:colOff>
      <xdr:row>17</xdr:row>
      <xdr:rowOff>78199</xdr:rowOff>
    </xdr:to>
    <xdr:sp macro="" textlink="">
      <xdr:nvSpPr>
        <xdr:cNvPr id="71" name="楕円 70"/>
        <xdr:cNvSpPr/>
      </xdr:nvSpPr>
      <xdr:spPr bwMode="auto">
        <a:xfrm>
          <a:off x="4953000" y="2938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62976</xdr:rowOff>
    </xdr:from>
    <xdr:ext cx="736600" cy="259045"/>
    <xdr:sp macro="" textlink="">
      <xdr:nvSpPr>
        <xdr:cNvPr id="72" name="テキスト ボックス 71"/>
        <xdr:cNvSpPr txBox="1"/>
      </xdr:nvSpPr>
      <xdr:spPr>
        <a:xfrm>
          <a:off x="4622800" y="3025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159098</xdr:rowOff>
    </xdr:from>
    <xdr:to>
      <xdr:col>22</xdr:col>
      <xdr:colOff>165100</xdr:colOff>
      <xdr:row>17</xdr:row>
      <xdr:rowOff>89248</xdr:rowOff>
    </xdr:to>
    <xdr:sp macro="" textlink="">
      <xdr:nvSpPr>
        <xdr:cNvPr id="73" name="楕円 72"/>
        <xdr:cNvSpPr/>
      </xdr:nvSpPr>
      <xdr:spPr bwMode="auto">
        <a:xfrm>
          <a:off x="4254500" y="2949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74025</xdr:rowOff>
    </xdr:from>
    <xdr:ext cx="762000" cy="259045"/>
    <xdr:sp macro="" textlink="">
      <xdr:nvSpPr>
        <xdr:cNvPr id="74" name="テキスト ボックス 73"/>
        <xdr:cNvSpPr txBox="1"/>
      </xdr:nvSpPr>
      <xdr:spPr>
        <a:xfrm>
          <a:off x="3924300" y="303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162222</xdr:rowOff>
    </xdr:from>
    <xdr:to>
      <xdr:col>19</xdr:col>
      <xdr:colOff>38100</xdr:colOff>
      <xdr:row>17</xdr:row>
      <xdr:rowOff>92372</xdr:rowOff>
    </xdr:to>
    <xdr:sp macro="" textlink="">
      <xdr:nvSpPr>
        <xdr:cNvPr id="75" name="楕円 74"/>
        <xdr:cNvSpPr/>
      </xdr:nvSpPr>
      <xdr:spPr bwMode="auto">
        <a:xfrm>
          <a:off x="3556000" y="2953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77149</xdr:rowOff>
    </xdr:from>
    <xdr:ext cx="762000" cy="259045"/>
    <xdr:sp macro="" textlink="">
      <xdr:nvSpPr>
        <xdr:cNvPr id="76" name="テキスト ボックス 75"/>
        <xdr:cNvSpPr txBox="1"/>
      </xdr:nvSpPr>
      <xdr:spPr>
        <a:xfrm>
          <a:off x="3225800" y="303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48151</xdr:rowOff>
    </xdr:from>
    <xdr:to>
      <xdr:col>15</xdr:col>
      <xdr:colOff>101600</xdr:colOff>
      <xdr:row>17</xdr:row>
      <xdr:rowOff>149751</xdr:rowOff>
    </xdr:to>
    <xdr:sp macro="" textlink="">
      <xdr:nvSpPr>
        <xdr:cNvPr id="77" name="楕円 76"/>
        <xdr:cNvSpPr/>
      </xdr:nvSpPr>
      <xdr:spPr bwMode="auto">
        <a:xfrm>
          <a:off x="2857500" y="3010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134528</xdr:rowOff>
    </xdr:from>
    <xdr:ext cx="762000" cy="259045"/>
    <xdr:sp macro="" textlink="">
      <xdr:nvSpPr>
        <xdr:cNvPr id="78" name="テキスト ボックス 77"/>
        <xdr:cNvSpPr txBox="1"/>
      </xdr:nvSpPr>
      <xdr:spPr>
        <a:xfrm>
          <a:off x="2527300" y="309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264830</xdr:rowOff>
    </xdr:from>
    <xdr:to>
      <xdr:col>29</xdr:col>
      <xdr:colOff>127000</xdr:colOff>
      <xdr:row>37</xdr:row>
      <xdr:rowOff>276782</xdr:rowOff>
    </xdr:to>
    <xdr:cxnSp macro="">
      <xdr:nvCxnSpPr>
        <xdr:cNvPr id="114" name="直線コネクタ 113"/>
        <xdr:cNvCxnSpPr/>
      </xdr:nvCxnSpPr>
      <xdr:spPr bwMode="auto">
        <a:xfrm flipV="1">
          <a:off x="5003800" y="7389530"/>
          <a:ext cx="647700" cy="11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276782</xdr:rowOff>
    </xdr:from>
    <xdr:to>
      <xdr:col>26</xdr:col>
      <xdr:colOff>50800</xdr:colOff>
      <xdr:row>37</xdr:row>
      <xdr:rowOff>294221</xdr:rowOff>
    </xdr:to>
    <xdr:cxnSp macro="">
      <xdr:nvCxnSpPr>
        <xdr:cNvPr id="117" name="直線コネクタ 116"/>
        <xdr:cNvCxnSpPr/>
      </xdr:nvCxnSpPr>
      <xdr:spPr bwMode="auto">
        <a:xfrm flipV="1">
          <a:off x="4305300" y="7401482"/>
          <a:ext cx="698500" cy="17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269532</xdr:rowOff>
    </xdr:from>
    <xdr:to>
      <xdr:col>22</xdr:col>
      <xdr:colOff>114300</xdr:colOff>
      <xdr:row>37</xdr:row>
      <xdr:rowOff>294221</xdr:rowOff>
    </xdr:to>
    <xdr:cxnSp macro="">
      <xdr:nvCxnSpPr>
        <xdr:cNvPr id="120" name="直線コネクタ 119"/>
        <xdr:cNvCxnSpPr/>
      </xdr:nvCxnSpPr>
      <xdr:spPr bwMode="auto">
        <a:xfrm>
          <a:off x="3606800" y="7394232"/>
          <a:ext cx="698500" cy="24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231291</xdr:rowOff>
    </xdr:from>
    <xdr:to>
      <xdr:col>18</xdr:col>
      <xdr:colOff>177800</xdr:colOff>
      <xdr:row>37</xdr:row>
      <xdr:rowOff>269532</xdr:rowOff>
    </xdr:to>
    <xdr:cxnSp macro="">
      <xdr:nvCxnSpPr>
        <xdr:cNvPr id="123" name="直線コネクタ 122"/>
        <xdr:cNvCxnSpPr/>
      </xdr:nvCxnSpPr>
      <xdr:spPr bwMode="auto">
        <a:xfrm>
          <a:off x="2908300" y="7355991"/>
          <a:ext cx="698500" cy="38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214030</xdr:rowOff>
    </xdr:from>
    <xdr:to>
      <xdr:col>29</xdr:col>
      <xdr:colOff>177800</xdr:colOff>
      <xdr:row>37</xdr:row>
      <xdr:rowOff>315630</xdr:rowOff>
    </xdr:to>
    <xdr:sp macro="" textlink="">
      <xdr:nvSpPr>
        <xdr:cNvPr id="133" name="楕円 132"/>
        <xdr:cNvSpPr/>
      </xdr:nvSpPr>
      <xdr:spPr bwMode="auto">
        <a:xfrm>
          <a:off x="5600700" y="7338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186107</xdr:rowOff>
    </xdr:from>
    <xdr:ext cx="762000" cy="259045"/>
    <xdr:sp macro="" textlink="">
      <xdr:nvSpPr>
        <xdr:cNvPr id="134" name="人口1人当たり決算額の推移該当値テキスト445"/>
        <xdr:cNvSpPr txBox="1"/>
      </xdr:nvSpPr>
      <xdr:spPr>
        <a:xfrm>
          <a:off x="5740400" y="731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225982</xdr:rowOff>
    </xdr:from>
    <xdr:to>
      <xdr:col>26</xdr:col>
      <xdr:colOff>101600</xdr:colOff>
      <xdr:row>37</xdr:row>
      <xdr:rowOff>327582</xdr:rowOff>
    </xdr:to>
    <xdr:sp macro="" textlink="">
      <xdr:nvSpPr>
        <xdr:cNvPr id="135" name="楕円 134"/>
        <xdr:cNvSpPr/>
      </xdr:nvSpPr>
      <xdr:spPr bwMode="auto">
        <a:xfrm>
          <a:off x="4953000" y="7350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312359</xdr:rowOff>
    </xdr:from>
    <xdr:ext cx="736600" cy="259045"/>
    <xdr:sp macro="" textlink="">
      <xdr:nvSpPr>
        <xdr:cNvPr id="136" name="テキスト ボックス 135"/>
        <xdr:cNvSpPr txBox="1"/>
      </xdr:nvSpPr>
      <xdr:spPr>
        <a:xfrm>
          <a:off x="4622800" y="7437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243421</xdr:rowOff>
    </xdr:from>
    <xdr:to>
      <xdr:col>22</xdr:col>
      <xdr:colOff>165100</xdr:colOff>
      <xdr:row>38</xdr:row>
      <xdr:rowOff>2121</xdr:rowOff>
    </xdr:to>
    <xdr:sp macro="" textlink="">
      <xdr:nvSpPr>
        <xdr:cNvPr id="137" name="楕円 136"/>
        <xdr:cNvSpPr/>
      </xdr:nvSpPr>
      <xdr:spPr bwMode="auto">
        <a:xfrm>
          <a:off x="4254500" y="7368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329798</xdr:rowOff>
    </xdr:from>
    <xdr:ext cx="762000" cy="259045"/>
    <xdr:sp macro="" textlink="">
      <xdr:nvSpPr>
        <xdr:cNvPr id="138" name="テキスト ボックス 137"/>
        <xdr:cNvSpPr txBox="1"/>
      </xdr:nvSpPr>
      <xdr:spPr>
        <a:xfrm>
          <a:off x="3924300" y="745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218732</xdr:rowOff>
    </xdr:from>
    <xdr:to>
      <xdr:col>19</xdr:col>
      <xdr:colOff>38100</xdr:colOff>
      <xdr:row>37</xdr:row>
      <xdr:rowOff>320332</xdr:rowOff>
    </xdr:to>
    <xdr:sp macro="" textlink="">
      <xdr:nvSpPr>
        <xdr:cNvPr id="139" name="楕円 138"/>
        <xdr:cNvSpPr/>
      </xdr:nvSpPr>
      <xdr:spPr bwMode="auto">
        <a:xfrm>
          <a:off x="3556000" y="7343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305109</xdr:rowOff>
    </xdr:from>
    <xdr:ext cx="762000" cy="259045"/>
    <xdr:sp macro="" textlink="">
      <xdr:nvSpPr>
        <xdr:cNvPr id="140" name="テキスト ボックス 139"/>
        <xdr:cNvSpPr txBox="1"/>
      </xdr:nvSpPr>
      <xdr:spPr>
        <a:xfrm>
          <a:off x="3225800" y="742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180491</xdr:rowOff>
    </xdr:from>
    <xdr:to>
      <xdr:col>15</xdr:col>
      <xdr:colOff>101600</xdr:colOff>
      <xdr:row>37</xdr:row>
      <xdr:rowOff>282091</xdr:rowOff>
    </xdr:to>
    <xdr:sp macro="" textlink="">
      <xdr:nvSpPr>
        <xdr:cNvPr id="141" name="楕円 140"/>
        <xdr:cNvSpPr/>
      </xdr:nvSpPr>
      <xdr:spPr bwMode="auto">
        <a:xfrm>
          <a:off x="2857500" y="7305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266868</xdr:rowOff>
    </xdr:from>
    <xdr:ext cx="762000" cy="259045"/>
    <xdr:sp macro="" textlink="">
      <xdr:nvSpPr>
        <xdr:cNvPr id="142" name="テキスト ボックス 141"/>
        <xdr:cNvSpPr txBox="1"/>
      </xdr:nvSpPr>
      <xdr:spPr>
        <a:xfrm>
          <a:off x="2527300" y="739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8,881
8,831
8.04
6,950,620
6,544,019
405,196
2,821,961
5,106,130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31252</xdr:rowOff>
    </xdr:from>
    <xdr:to>
      <xdr:col>24</xdr:col>
      <xdr:colOff>63500</xdr:colOff>
      <xdr:row>37</xdr:row>
      <xdr:rowOff>32426</xdr:rowOff>
    </xdr:to>
    <xdr:cxnSp macro="">
      <xdr:nvCxnSpPr>
        <xdr:cNvPr id="61" name="直線コネクタ 60"/>
        <xdr:cNvCxnSpPr/>
      </xdr:nvCxnSpPr>
      <xdr:spPr>
        <a:xfrm flipV="1">
          <a:off x="3797300" y="6203452"/>
          <a:ext cx="838200" cy="17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67779</xdr:rowOff>
    </xdr:from>
    <xdr:ext cx="599010" cy="259045"/>
    <xdr:sp macro="" textlink="">
      <xdr:nvSpPr>
        <xdr:cNvPr id="62" name="人件費平均値テキスト"/>
        <xdr:cNvSpPr txBox="1"/>
      </xdr:nvSpPr>
      <xdr:spPr>
        <a:xfrm>
          <a:off x="4686300" y="5897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32426</xdr:rowOff>
    </xdr:from>
    <xdr:to>
      <xdr:col>19</xdr:col>
      <xdr:colOff>177800</xdr:colOff>
      <xdr:row>37</xdr:row>
      <xdr:rowOff>53144</xdr:rowOff>
    </xdr:to>
    <xdr:cxnSp macro="">
      <xdr:nvCxnSpPr>
        <xdr:cNvPr id="64" name="直線コネクタ 63"/>
        <xdr:cNvCxnSpPr/>
      </xdr:nvCxnSpPr>
      <xdr:spPr>
        <a:xfrm flipV="1">
          <a:off x="2908300" y="6376076"/>
          <a:ext cx="889000" cy="2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89984</xdr:rowOff>
    </xdr:from>
    <xdr:ext cx="599010" cy="259045"/>
    <xdr:sp macro="" textlink="">
      <xdr:nvSpPr>
        <xdr:cNvPr id="66" name="テキスト ボックス 65"/>
        <xdr:cNvSpPr txBox="1"/>
      </xdr:nvSpPr>
      <xdr:spPr>
        <a:xfrm>
          <a:off x="3497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53144</xdr:rowOff>
    </xdr:from>
    <xdr:to>
      <xdr:col>15</xdr:col>
      <xdr:colOff>50800</xdr:colOff>
      <xdr:row>37</xdr:row>
      <xdr:rowOff>58105</xdr:rowOff>
    </xdr:to>
    <xdr:cxnSp macro="">
      <xdr:nvCxnSpPr>
        <xdr:cNvPr id="67" name="直線コネクタ 66"/>
        <xdr:cNvCxnSpPr/>
      </xdr:nvCxnSpPr>
      <xdr:spPr>
        <a:xfrm flipV="1">
          <a:off x="2019300" y="6396794"/>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116852</xdr:rowOff>
    </xdr:from>
    <xdr:ext cx="599010" cy="259045"/>
    <xdr:sp macro="" textlink="">
      <xdr:nvSpPr>
        <xdr:cNvPr id="69" name="テキスト ボックス 68"/>
        <xdr:cNvSpPr txBox="1"/>
      </xdr:nvSpPr>
      <xdr:spPr>
        <a:xfrm>
          <a:off x="2608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58105</xdr:rowOff>
    </xdr:from>
    <xdr:to>
      <xdr:col>10</xdr:col>
      <xdr:colOff>114300</xdr:colOff>
      <xdr:row>37</xdr:row>
      <xdr:rowOff>87290</xdr:rowOff>
    </xdr:to>
    <xdr:cxnSp macro="">
      <xdr:nvCxnSpPr>
        <xdr:cNvPr id="70" name="直線コネクタ 69"/>
        <xdr:cNvCxnSpPr/>
      </xdr:nvCxnSpPr>
      <xdr:spPr>
        <a:xfrm flipV="1">
          <a:off x="1130300" y="6401755"/>
          <a:ext cx="889000" cy="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112608</xdr:rowOff>
    </xdr:from>
    <xdr:ext cx="599010" cy="259045"/>
    <xdr:sp macro="" textlink="">
      <xdr:nvSpPr>
        <xdr:cNvPr id="72" name="テキスト ボックス 71"/>
        <xdr:cNvSpPr txBox="1"/>
      </xdr:nvSpPr>
      <xdr:spPr>
        <a:xfrm>
          <a:off x="1719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151902</xdr:rowOff>
    </xdr:from>
    <xdr:to>
      <xdr:col>24</xdr:col>
      <xdr:colOff>114300</xdr:colOff>
      <xdr:row>36</xdr:row>
      <xdr:rowOff>82052</xdr:rowOff>
    </xdr:to>
    <xdr:sp macro="" textlink="">
      <xdr:nvSpPr>
        <xdr:cNvPr id="80" name="楕円 79"/>
        <xdr:cNvSpPr/>
      </xdr:nvSpPr>
      <xdr:spPr>
        <a:xfrm>
          <a:off x="4584700" y="615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130329</xdr:rowOff>
    </xdr:from>
    <xdr:ext cx="599010" cy="259045"/>
    <xdr:sp macro="" textlink="">
      <xdr:nvSpPr>
        <xdr:cNvPr id="81" name="人件費該当値テキスト"/>
        <xdr:cNvSpPr txBox="1"/>
      </xdr:nvSpPr>
      <xdr:spPr>
        <a:xfrm>
          <a:off x="4686300" y="613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153076</xdr:rowOff>
    </xdr:from>
    <xdr:to>
      <xdr:col>20</xdr:col>
      <xdr:colOff>38100</xdr:colOff>
      <xdr:row>37</xdr:row>
      <xdr:rowOff>83226</xdr:rowOff>
    </xdr:to>
    <xdr:sp macro="" textlink="">
      <xdr:nvSpPr>
        <xdr:cNvPr id="82" name="楕円 81"/>
        <xdr:cNvSpPr/>
      </xdr:nvSpPr>
      <xdr:spPr>
        <a:xfrm>
          <a:off x="3746500" y="63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74353</xdr:rowOff>
    </xdr:from>
    <xdr:ext cx="534377" cy="259045"/>
    <xdr:sp macro="" textlink="">
      <xdr:nvSpPr>
        <xdr:cNvPr id="83" name="テキスト ボックス 82"/>
        <xdr:cNvSpPr txBox="1"/>
      </xdr:nvSpPr>
      <xdr:spPr>
        <a:xfrm>
          <a:off x="3530111" y="641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2344</xdr:rowOff>
    </xdr:from>
    <xdr:to>
      <xdr:col>15</xdr:col>
      <xdr:colOff>101600</xdr:colOff>
      <xdr:row>37</xdr:row>
      <xdr:rowOff>103944</xdr:rowOff>
    </xdr:to>
    <xdr:sp macro="" textlink="">
      <xdr:nvSpPr>
        <xdr:cNvPr id="84" name="楕円 83"/>
        <xdr:cNvSpPr/>
      </xdr:nvSpPr>
      <xdr:spPr>
        <a:xfrm>
          <a:off x="2857500" y="634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95071</xdr:rowOff>
    </xdr:from>
    <xdr:ext cx="534377" cy="259045"/>
    <xdr:sp macro="" textlink="">
      <xdr:nvSpPr>
        <xdr:cNvPr id="85" name="テキスト ボックス 84"/>
        <xdr:cNvSpPr txBox="1"/>
      </xdr:nvSpPr>
      <xdr:spPr>
        <a:xfrm>
          <a:off x="2641111" y="643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7305</xdr:rowOff>
    </xdr:from>
    <xdr:to>
      <xdr:col>10</xdr:col>
      <xdr:colOff>165100</xdr:colOff>
      <xdr:row>37</xdr:row>
      <xdr:rowOff>108905</xdr:rowOff>
    </xdr:to>
    <xdr:sp macro="" textlink="">
      <xdr:nvSpPr>
        <xdr:cNvPr id="86" name="楕円 85"/>
        <xdr:cNvSpPr/>
      </xdr:nvSpPr>
      <xdr:spPr>
        <a:xfrm>
          <a:off x="1968500" y="635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100032</xdr:rowOff>
    </xdr:from>
    <xdr:ext cx="534377" cy="259045"/>
    <xdr:sp macro="" textlink="">
      <xdr:nvSpPr>
        <xdr:cNvPr id="87" name="テキスト ボックス 86"/>
        <xdr:cNvSpPr txBox="1"/>
      </xdr:nvSpPr>
      <xdr:spPr>
        <a:xfrm>
          <a:off x="1752111" y="644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36490</xdr:rowOff>
    </xdr:from>
    <xdr:to>
      <xdr:col>6</xdr:col>
      <xdr:colOff>38100</xdr:colOff>
      <xdr:row>37</xdr:row>
      <xdr:rowOff>138090</xdr:rowOff>
    </xdr:to>
    <xdr:sp macro="" textlink="">
      <xdr:nvSpPr>
        <xdr:cNvPr id="88" name="楕円 87"/>
        <xdr:cNvSpPr/>
      </xdr:nvSpPr>
      <xdr:spPr>
        <a:xfrm>
          <a:off x="1079500" y="638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129217</xdr:rowOff>
    </xdr:from>
    <xdr:ext cx="534377" cy="259045"/>
    <xdr:sp macro="" textlink="">
      <xdr:nvSpPr>
        <xdr:cNvPr id="89" name="テキスト ボックス 88"/>
        <xdr:cNvSpPr txBox="1"/>
      </xdr:nvSpPr>
      <xdr:spPr>
        <a:xfrm>
          <a:off x="863111" y="647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1884</xdr:rowOff>
    </xdr:from>
    <xdr:to>
      <xdr:col>24</xdr:col>
      <xdr:colOff>63500</xdr:colOff>
      <xdr:row>58</xdr:row>
      <xdr:rowOff>29411</xdr:rowOff>
    </xdr:to>
    <xdr:cxnSp macro="">
      <xdr:nvCxnSpPr>
        <xdr:cNvPr id="120" name="直線コネクタ 119"/>
        <xdr:cNvCxnSpPr/>
      </xdr:nvCxnSpPr>
      <xdr:spPr>
        <a:xfrm>
          <a:off x="3797300" y="9945984"/>
          <a:ext cx="838200" cy="2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1884</xdr:rowOff>
    </xdr:from>
    <xdr:to>
      <xdr:col>19</xdr:col>
      <xdr:colOff>177800</xdr:colOff>
      <xdr:row>58</xdr:row>
      <xdr:rowOff>9486</xdr:rowOff>
    </xdr:to>
    <xdr:cxnSp macro="">
      <xdr:nvCxnSpPr>
        <xdr:cNvPr id="123" name="直線コネクタ 122"/>
        <xdr:cNvCxnSpPr/>
      </xdr:nvCxnSpPr>
      <xdr:spPr>
        <a:xfrm flipV="1">
          <a:off x="2908300" y="9945984"/>
          <a:ext cx="889000" cy="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9486</xdr:rowOff>
    </xdr:from>
    <xdr:to>
      <xdr:col>15</xdr:col>
      <xdr:colOff>50800</xdr:colOff>
      <xdr:row>58</xdr:row>
      <xdr:rowOff>31644</xdr:rowOff>
    </xdr:to>
    <xdr:cxnSp macro="">
      <xdr:nvCxnSpPr>
        <xdr:cNvPr id="126" name="直線コネクタ 125"/>
        <xdr:cNvCxnSpPr/>
      </xdr:nvCxnSpPr>
      <xdr:spPr>
        <a:xfrm flipV="1">
          <a:off x="2019300" y="9953586"/>
          <a:ext cx="889000" cy="2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31644</xdr:rowOff>
    </xdr:from>
    <xdr:to>
      <xdr:col>10</xdr:col>
      <xdr:colOff>114300</xdr:colOff>
      <xdr:row>58</xdr:row>
      <xdr:rowOff>42673</xdr:rowOff>
    </xdr:to>
    <xdr:cxnSp macro="">
      <xdr:nvCxnSpPr>
        <xdr:cNvPr id="129" name="直線コネクタ 128"/>
        <xdr:cNvCxnSpPr/>
      </xdr:nvCxnSpPr>
      <xdr:spPr>
        <a:xfrm flipV="1">
          <a:off x="1130300" y="9975744"/>
          <a:ext cx="889000" cy="1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150061</xdr:rowOff>
    </xdr:from>
    <xdr:to>
      <xdr:col>24</xdr:col>
      <xdr:colOff>114300</xdr:colOff>
      <xdr:row>58</xdr:row>
      <xdr:rowOff>80211</xdr:rowOff>
    </xdr:to>
    <xdr:sp macro="" textlink="">
      <xdr:nvSpPr>
        <xdr:cNvPr id="139" name="楕円 138"/>
        <xdr:cNvSpPr/>
      </xdr:nvSpPr>
      <xdr:spPr>
        <a:xfrm>
          <a:off x="4584700" y="992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64988</xdr:rowOff>
    </xdr:from>
    <xdr:ext cx="534377" cy="259045"/>
    <xdr:sp macro="" textlink="">
      <xdr:nvSpPr>
        <xdr:cNvPr id="140" name="物件費該当値テキスト"/>
        <xdr:cNvSpPr txBox="1"/>
      </xdr:nvSpPr>
      <xdr:spPr>
        <a:xfrm>
          <a:off x="4686300" y="983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122534</xdr:rowOff>
    </xdr:from>
    <xdr:to>
      <xdr:col>20</xdr:col>
      <xdr:colOff>38100</xdr:colOff>
      <xdr:row>58</xdr:row>
      <xdr:rowOff>52684</xdr:rowOff>
    </xdr:to>
    <xdr:sp macro="" textlink="">
      <xdr:nvSpPr>
        <xdr:cNvPr id="141" name="楕円 140"/>
        <xdr:cNvSpPr/>
      </xdr:nvSpPr>
      <xdr:spPr>
        <a:xfrm>
          <a:off x="3746500" y="989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43811</xdr:rowOff>
    </xdr:from>
    <xdr:ext cx="534377" cy="259045"/>
    <xdr:sp macro="" textlink="">
      <xdr:nvSpPr>
        <xdr:cNvPr id="142" name="テキスト ボックス 141"/>
        <xdr:cNvSpPr txBox="1"/>
      </xdr:nvSpPr>
      <xdr:spPr>
        <a:xfrm>
          <a:off x="3530111" y="998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130136</xdr:rowOff>
    </xdr:from>
    <xdr:to>
      <xdr:col>15</xdr:col>
      <xdr:colOff>101600</xdr:colOff>
      <xdr:row>58</xdr:row>
      <xdr:rowOff>60286</xdr:rowOff>
    </xdr:to>
    <xdr:sp macro="" textlink="">
      <xdr:nvSpPr>
        <xdr:cNvPr id="143" name="楕円 142"/>
        <xdr:cNvSpPr/>
      </xdr:nvSpPr>
      <xdr:spPr>
        <a:xfrm>
          <a:off x="2857500" y="990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51413</xdr:rowOff>
    </xdr:from>
    <xdr:ext cx="534377" cy="259045"/>
    <xdr:sp macro="" textlink="">
      <xdr:nvSpPr>
        <xdr:cNvPr id="144" name="テキスト ボックス 143"/>
        <xdr:cNvSpPr txBox="1"/>
      </xdr:nvSpPr>
      <xdr:spPr>
        <a:xfrm>
          <a:off x="2641111" y="999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152294</xdr:rowOff>
    </xdr:from>
    <xdr:to>
      <xdr:col>10</xdr:col>
      <xdr:colOff>165100</xdr:colOff>
      <xdr:row>58</xdr:row>
      <xdr:rowOff>82444</xdr:rowOff>
    </xdr:to>
    <xdr:sp macro="" textlink="">
      <xdr:nvSpPr>
        <xdr:cNvPr id="145" name="楕円 144"/>
        <xdr:cNvSpPr/>
      </xdr:nvSpPr>
      <xdr:spPr>
        <a:xfrm>
          <a:off x="1968500" y="992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73571</xdr:rowOff>
    </xdr:from>
    <xdr:ext cx="534377" cy="259045"/>
    <xdr:sp macro="" textlink="">
      <xdr:nvSpPr>
        <xdr:cNvPr id="146" name="テキスト ボックス 145"/>
        <xdr:cNvSpPr txBox="1"/>
      </xdr:nvSpPr>
      <xdr:spPr>
        <a:xfrm>
          <a:off x="1752111" y="1001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163323</xdr:rowOff>
    </xdr:from>
    <xdr:to>
      <xdr:col>6</xdr:col>
      <xdr:colOff>38100</xdr:colOff>
      <xdr:row>58</xdr:row>
      <xdr:rowOff>93473</xdr:rowOff>
    </xdr:to>
    <xdr:sp macro="" textlink="">
      <xdr:nvSpPr>
        <xdr:cNvPr id="147" name="楕円 146"/>
        <xdr:cNvSpPr/>
      </xdr:nvSpPr>
      <xdr:spPr>
        <a:xfrm>
          <a:off x="1079500" y="993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84600</xdr:rowOff>
    </xdr:from>
    <xdr:ext cx="534377" cy="259045"/>
    <xdr:sp macro="" textlink="">
      <xdr:nvSpPr>
        <xdr:cNvPr id="148" name="テキスト ボックス 147"/>
        <xdr:cNvSpPr txBox="1"/>
      </xdr:nvSpPr>
      <xdr:spPr>
        <a:xfrm>
          <a:off x="863111" y="1002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82322</xdr:rowOff>
    </xdr:from>
    <xdr:to>
      <xdr:col>24</xdr:col>
      <xdr:colOff>63500</xdr:colOff>
      <xdr:row>77</xdr:row>
      <xdr:rowOff>87396</xdr:rowOff>
    </xdr:to>
    <xdr:cxnSp macro="">
      <xdr:nvCxnSpPr>
        <xdr:cNvPr id="175" name="直線コネクタ 174"/>
        <xdr:cNvCxnSpPr/>
      </xdr:nvCxnSpPr>
      <xdr:spPr>
        <a:xfrm>
          <a:off x="3797300" y="13283972"/>
          <a:ext cx="8382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80378</xdr:rowOff>
    </xdr:from>
    <xdr:to>
      <xdr:col>19</xdr:col>
      <xdr:colOff>177800</xdr:colOff>
      <xdr:row>77</xdr:row>
      <xdr:rowOff>82322</xdr:rowOff>
    </xdr:to>
    <xdr:cxnSp macro="">
      <xdr:nvCxnSpPr>
        <xdr:cNvPr id="178" name="直線コネクタ 177"/>
        <xdr:cNvCxnSpPr/>
      </xdr:nvCxnSpPr>
      <xdr:spPr>
        <a:xfrm>
          <a:off x="2908300" y="13282028"/>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150606</xdr:rowOff>
    </xdr:from>
    <xdr:ext cx="469744" cy="259045"/>
    <xdr:sp macro="" textlink="">
      <xdr:nvSpPr>
        <xdr:cNvPr id="180" name="テキスト ボックス 179"/>
        <xdr:cNvSpPr txBox="1"/>
      </xdr:nvSpPr>
      <xdr:spPr>
        <a:xfrm>
          <a:off x="3562428" y="133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80378</xdr:rowOff>
    </xdr:from>
    <xdr:to>
      <xdr:col>15</xdr:col>
      <xdr:colOff>50800</xdr:colOff>
      <xdr:row>77</xdr:row>
      <xdr:rowOff>94848</xdr:rowOff>
    </xdr:to>
    <xdr:cxnSp macro="">
      <xdr:nvCxnSpPr>
        <xdr:cNvPr id="181" name="直線コネクタ 180"/>
        <xdr:cNvCxnSpPr/>
      </xdr:nvCxnSpPr>
      <xdr:spPr>
        <a:xfrm flipV="1">
          <a:off x="2019300" y="13282028"/>
          <a:ext cx="889000" cy="1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129208</xdr:rowOff>
    </xdr:from>
    <xdr:ext cx="469744" cy="259045"/>
    <xdr:sp macro="" textlink="">
      <xdr:nvSpPr>
        <xdr:cNvPr id="183" name="テキスト ボックス 182"/>
        <xdr:cNvSpPr txBox="1"/>
      </xdr:nvSpPr>
      <xdr:spPr>
        <a:xfrm>
          <a:off x="2673428" y="133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94848</xdr:rowOff>
    </xdr:from>
    <xdr:to>
      <xdr:col>10</xdr:col>
      <xdr:colOff>114300</xdr:colOff>
      <xdr:row>77</xdr:row>
      <xdr:rowOff>102758</xdr:rowOff>
    </xdr:to>
    <xdr:cxnSp macro="">
      <xdr:nvCxnSpPr>
        <xdr:cNvPr id="184" name="直線コネクタ 183"/>
        <xdr:cNvCxnSpPr/>
      </xdr:nvCxnSpPr>
      <xdr:spPr>
        <a:xfrm flipV="1">
          <a:off x="1130300" y="13296498"/>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136844</xdr:rowOff>
    </xdr:from>
    <xdr:ext cx="469744" cy="259045"/>
    <xdr:sp macro="" textlink="">
      <xdr:nvSpPr>
        <xdr:cNvPr id="186" name="テキスト ボックス 185"/>
        <xdr:cNvSpPr txBox="1"/>
      </xdr:nvSpPr>
      <xdr:spPr>
        <a:xfrm>
          <a:off x="1784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36596</xdr:rowOff>
    </xdr:from>
    <xdr:to>
      <xdr:col>24</xdr:col>
      <xdr:colOff>114300</xdr:colOff>
      <xdr:row>77</xdr:row>
      <xdr:rowOff>138196</xdr:rowOff>
    </xdr:to>
    <xdr:sp macro="" textlink="">
      <xdr:nvSpPr>
        <xdr:cNvPr id="194" name="楕円 193"/>
        <xdr:cNvSpPr/>
      </xdr:nvSpPr>
      <xdr:spPr>
        <a:xfrm>
          <a:off x="4584700" y="1323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15023</xdr:rowOff>
    </xdr:from>
    <xdr:ext cx="469744" cy="259045"/>
    <xdr:sp macro="" textlink="">
      <xdr:nvSpPr>
        <xdr:cNvPr id="195" name="維持補修費該当値テキスト"/>
        <xdr:cNvSpPr txBox="1"/>
      </xdr:nvSpPr>
      <xdr:spPr>
        <a:xfrm>
          <a:off x="4686300" y="1321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31522</xdr:rowOff>
    </xdr:from>
    <xdr:to>
      <xdr:col>20</xdr:col>
      <xdr:colOff>38100</xdr:colOff>
      <xdr:row>77</xdr:row>
      <xdr:rowOff>133122</xdr:rowOff>
    </xdr:to>
    <xdr:sp macro="" textlink="">
      <xdr:nvSpPr>
        <xdr:cNvPr id="196" name="楕円 195"/>
        <xdr:cNvSpPr/>
      </xdr:nvSpPr>
      <xdr:spPr>
        <a:xfrm>
          <a:off x="3746500" y="1323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149649</xdr:rowOff>
    </xdr:from>
    <xdr:ext cx="534377" cy="259045"/>
    <xdr:sp macro="" textlink="">
      <xdr:nvSpPr>
        <xdr:cNvPr id="197" name="テキスト ボックス 196"/>
        <xdr:cNvSpPr txBox="1"/>
      </xdr:nvSpPr>
      <xdr:spPr>
        <a:xfrm>
          <a:off x="3530111" y="1300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29578</xdr:rowOff>
    </xdr:from>
    <xdr:to>
      <xdr:col>15</xdr:col>
      <xdr:colOff>101600</xdr:colOff>
      <xdr:row>77</xdr:row>
      <xdr:rowOff>131178</xdr:rowOff>
    </xdr:to>
    <xdr:sp macro="" textlink="">
      <xdr:nvSpPr>
        <xdr:cNvPr id="198" name="楕円 197"/>
        <xdr:cNvSpPr/>
      </xdr:nvSpPr>
      <xdr:spPr>
        <a:xfrm>
          <a:off x="2857500" y="132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147705</xdr:rowOff>
    </xdr:from>
    <xdr:ext cx="534377" cy="259045"/>
    <xdr:sp macro="" textlink="">
      <xdr:nvSpPr>
        <xdr:cNvPr id="199" name="テキスト ボックス 198"/>
        <xdr:cNvSpPr txBox="1"/>
      </xdr:nvSpPr>
      <xdr:spPr>
        <a:xfrm>
          <a:off x="2641111" y="1300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44048</xdr:rowOff>
    </xdr:from>
    <xdr:to>
      <xdr:col>10</xdr:col>
      <xdr:colOff>165100</xdr:colOff>
      <xdr:row>77</xdr:row>
      <xdr:rowOff>145648</xdr:rowOff>
    </xdr:to>
    <xdr:sp macro="" textlink="">
      <xdr:nvSpPr>
        <xdr:cNvPr id="200" name="楕円 199"/>
        <xdr:cNvSpPr/>
      </xdr:nvSpPr>
      <xdr:spPr>
        <a:xfrm>
          <a:off x="1968500" y="1324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162175</xdr:rowOff>
    </xdr:from>
    <xdr:ext cx="469744" cy="259045"/>
    <xdr:sp macro="" textlink="">
      <xdr:nvSpPr>
        <xdr:cNvPr id="201" name="テキスト ボックス 200"/>
        <xdr:cNvSpPr txBox="1"/>
      </xdr:nvSpPr>
      <xdr:spPr>
        <a:xfrm>
          <a:off x="1784428" y="1302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202" name="楕円 201"/>
        <xdr:cNvSpPr/>
      </xdr:nvSpPr>
      <xdr:spPr>
        <a:xfrm>
          <a:off x="1079500" y="132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144685</xdr:rowOff>
    </xdr:from>
    <xdr:ext cx="469744" cy="259045"/>
    <xdr:sp macro="" textlink="">
      <xdr:nvSpPr>
        <xdr:cNvPr id="203" name="テキスト ボックス 202"/>
        <xdr:cNvSpPr txBox="1"/>
      </xdr:nvSpPr>
      <xdr:spPr>
        <a:xfrm>
          <a:off x="895428"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28105</xdr:rowOff>
    </xdr:from>
    <xdr:to>
      <xdr:col>24</xdr:col>
      <xdr:colOff>63500</xdr:colOff>
      <xdr:row>93</xdr:row>
      <xdr:rowOff>96610</xdr:rowOff>
    </xdr:to>
    <xdr:cxnSp macro="">
      <xdr:nvCxnSpPr>
        <xdr:cNvPr id="233" name="直線コネクタ 232"/>
        <xdr:cNvCxnSpPr/>
      </xdr:nvCxnSpPr>
      <xdr:spPr>
        <a:xfrm>
          <a:off x="3797300" y="15972955"/>
          <a:ext cx="838200" cy="6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147414</xdr:rowOff>
    </xdr:from>
    <xdr:ext cx="534377" cy="259045"/>
    <xdr:sp macro="" textlink="">
      <xdr:nvSpPr>
        <xdr:cNvPr id="234" name="扶助費平均値テキスト"/>
        <xdr:cNvSpPr txBox="1"/>
      </xdr:nvSpPr>
      <xdr:spPr>
        <a:xfrm>
          <a:off x="4686300" y="1643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28105</xdr:rowOff>
    </xdr:from>
    <xdr:to>
      <xdr:col>19</xdr:col>
      <xdr:colOff>177800</xdr:colOff>
      <xdr:row>93</xdr:row>
      <xdr:rowOff>83020</xdr:rowOff>
    </xdr:to>
    <xdr:cxnSp macro="">
      <xdr:nvCxnSpPr>
        <xdr:cNvPr id="236" name="直線コネクタ 235"/>
        <xdr:cNvCxnSpPr/>
      </xdr:nvCxnSpPr>
      <xdr:spPr>
        <a:xfrm flipV="1">
          <a:off x="2908300" y="15972955"/>
          <a:ext cx="889000" cy="5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89298</xdr:rowOff>
    </xdr:from>
    <xdr:ext cx="534377" cy="259045"/>
    <xdr:sp macro="" textlink="">
      <xdr:nvSpPr>
        <xdr:cNvPr id="238" name="テキスト ボックス 237"/>
        <xdr:cNvSpPr txBox="1"/>
      </xdr:nvSpPr>
      <xdr:spPr>
        <a:xfrm>
          <a:off x="3530111" y="165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83020</xdr:rowOff>
    </xdr:from>
    <xdr:to>
      <xdr:col>15</xdr:col>
      <xdr:colOff>50800</xdr:colOff>
      <xdr:row>93</xdr:row>
      <xdr:rowOff>105181</xdr:rowOff>
    </xdr:to>
    <xdr:cxnSp macro="">
      <xdr:nvCxnSpPr>
        <xdr:cNvPr id="239" name="直線コネクタ 238"/>
        <xdr:cNvCxnSpPr/>
      </xdr:nvCxnSpPr>
      <xdr:spPr>
        <a:xfrm flipV="1">
          <a:off x="2019300" y="16027870"/>
          <a:ext cx="889000" cy="2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102049</xdr:rowOff>
    </xdr:from>
    <xdr:ext cx="534377" cy="259045"/>
    <xdr:sp macro="" textlink="">
      <xdr:nvSpPr>
        <xdr:cNvPr id="241" name="テキスト ボックス 240"/>
        <xdr:cNvSpPr txBox="1"/>
      </xdr:nvSpPr>
      <xdr:spPr>
        <a:xfrm>
          <a:off x="2641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105181</xdr:rowOff>
    </xdr:from>
    <xdr:to>
      <xdr:col>10</xdr:col>
      <xdr:colOff>114300</xdr:colOff>
      <xdr:row>94</xdr:row>
      <xdr:rowOff>29998</xdr:rowOff>
    </xdr:to>
    <xdr:cxnSp macro="">
      <xdr:nvCxnSpPr>
        <xdr:cNvPr id="242" name="直線コネクタ 241"/>
        <xdr:cNvCxnSpPr/>
      </xdr:nvCxnSpPr>
      <xdr:spPr>
        <a:xfrm flipV="1">
          <a:off x="1130300" y="16050031"/>
          <a:ext cx="889000" cy="9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120159</xdr:rowOff>
    </xdr:from>
    <xdr:ext cx="534377" cy="259045"/>
    <xdr:sp macro="" textlink="">
      <xdr:nvSpPr>
        <xdr:cNvPr id="244" name="テキスト ボックス 243"/>
        <xdr:cNvSpPr txBox="1"/>
      </xdr:nvSpPr>
      <xdr:spPr>
        <a:xfrm>
          <a:off x="1752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130357</xdr:rowOff>
    </xdr:from>
    <xdr:ext cx="534377" cy="259045"/>
    <xdr:sp macro="" textlink="">
      <xdr:nvSpPr>
        <xdr:cNvPr id="246" name="テキスト ボックス 245"/>
        <xdr:cNvSpPr txBox="1"/>
      </xdr:nvSpPr>
      <xdr:spPr>
        <a:xfrm>
          <a:off x="863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45810</xdr:rowOff>
    </xdr:from>
    <xdr:to>
      <xdr:col>24</xdr:col>
      <xdr:colOff>114300</xdr:colOff>
      <xdr:row>93</xdr:row>
      <xdr:rowOff>147410</xdr:rowOff>
    </xdr:to>
    <xdr:sp macro="" textlink="">
      <xdr:nvSpPr>
        <xdr:cNvPr id="252" name="楕円 251"/>
        <xdr:cNvSpPr/>
      </xdr:nvSpPr>
      <xdr:spPr>
        <a:xfrm>
          <a:off x="4584700" y="159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68687</xdr:rowOff>
    </xdr:from>
    <xdr:ext cx="599010" cy="259045"/>
    <xdr:sp macro="" textlink="">
      <xdr:nvSpPr>
        <xdr:cNvPr id="253" name="扶助費該当値テキスト"/>
        <xdr:cNvSpPr txBox="1"/>
      </xdr:nvSpPr>
      <xdr:spPr>
        <a:xfrm>
          <a:off x="4686300" y="15842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148755</xdr:rowOff>
    </xdr:from>
    <xdr:to>
      <xdr:col>20</xdr:col>
      <xdr:colOff>38100</xdr:colOff>
      <xdr:row>93</xdr:row>
      <xdr:rowOff>78905</xdr:rowOff>
    </xdr:to>
    <xdr:sp macro="" textlink="">
      <xdr:nvSpPr>
        <xdr:cNvPr id="254" name="楕円 253"/>
        <xdr:cNvSpPr/>
      </xdr:nvSpPr>
      <xdr:spPr>
        <a:xfrm>
          <a:off x="3746500" y="159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95432</xdr:rowOff>
    </xdr:from>
    <xdr:ext cx="599010" cy="259045"/>
    <xdr:sp macro="" textlink="">
      <xdr:nvSpPr>
        <xdr:cNvPr id="255" name="テキスト ボックス 254"/>
        <xdr:cNvSpPr txBox="1"/>
      </xdr:nvSpPr>
      <xdr:spPr>
        <a:xfrm>
          <a:off x="3497795" y="1569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32220</xdr:rowOff>
    </xdr:from>
    <xdr:to>
      <xdr:col>15</xdr:col>
      <xdr:colOff>101600</xdr:colOff>
      <xdr:row>93</xdr:row>
      <xdr:rowOff>133820</xdr:rowOff>
    </xdr:to>
    <xdr:sp macro="" textlink="">
      <xdr:nvSpPr>
        <xdr:cNvPr id="256" name="楕円 255"/>
        <xdr:cNvSpPr/>
      </xdr:nvSpPr>
      <xdr:spPr>
        <a:xfrm>
          <a:off x="2857500" y="159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150347</xdr:rowOff>
    </xdr:from>
    <xdr:ext cx="599010" cy="259045"/>
    <xdr:sp macro="" textlink="">
      <xdr:nvSpPr>
        <xdr:cNvPr id="257" name="テキスト ボックス 256"/>
        <xdr:cNvSpPr txBox="1"/>
      </xdr:nvSpPr>
      <xdr:spPr>
        <a:xfrm>
          <a:off x="2608795" y="1575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54381</xdr:rowOff>
    </xdr:from>
    <xdr:to>
      <xdr:col>10</xdr:col>
      <xdr:colOff>165100</xdr:colOff>
      <xdr:row>93</xdr:row>
      <xdr:rowOff>155981</xdr:rowOff>
    </xdr:to>
    <xdr:sp macro="" textlink="">
      <xdr:nvSpPr>
        <xdr:cNvPr id="258" name="楕円 257"/>
        <xdr:cNvSpPr/>
      </xdr:nvSpPr>
      <xdr:spPr>
        <a:xfrm>
          <a:off x="1968500" y="1599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1058</xdr:rowOff>
    </xdr:from>
    <xdr:ext cx="599010" cy="259045"/>
    <xdr:sp macro="" textlink="">
      <xdr:nvSpPr>
        <xdr:cNvPr id="259" name="テキスト ボックス 258"/>
        <xdr:cNvSpPr txBox="1"/>
      </xdr:nvSpPr>
      <xdr:spPr>
        <a:xfrm>
          <a:off x="1719795" y="1577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150648</xdr:rowOff>
    </xdr:from>
    <xdr:to>
      <xdr:col>6</xdr:col>
      <xdr:colOff>38100</xdr:colOff>
      <xdr:row>94</xdr:row>
      <xdr:rowOff>80798</xdr:rowOff>
    </xdr:to>
    <xdr:sp macro="" textlink="">
      <xdr:nvSpPr>
        <xdr:cNvPr id="260" name="楕円 259"/>
        <xdr:cNvSpPr/>
      </xdr:nvSpPr>
      <xdr:spPr>
        <a:xfrm>
          <a:off x="1079500" y="1609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97325</xdr:rowOff>
    </xdr:from>
    <xdr:ext cx="534377" cy="259045"/>
    <xdr:sp macro="" textlink="">
      <xdr:nvSpPr>
        <xdr:cNvPr id="261" name="テキスト ボックス 260"/>
        <xdr:cNvSpPr txBox="1"/>
      </xdr:nvSpPr>
      <xdr:spPr>
        <a:xfrm>
          <a:off x="863111" y="1587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42732</xdr:rowOff>
    </xdr:from>
    <xdr:to>
      <xdr:col>54</xdr:col>
      <xdr:colOff>189865</xdr:colOff>
      <xdr:row>36</xdr:row>
      <xdr:rowOff>45803</xdr:rowOff>
    </xdr:to>
    <xdr:cxnSp macro="">
      <xdr:nvCxnSpPr>
        <xdr:cNvPr id="285" name="直線コネクタ 284"/>
        <xdr:cNvCxnSpPr/>
      </xdr:nvCxnSpPr>
      <xdr:spPr>
        <a:xfrm flipV="1">
          <a:off x="10475595" y="5186232"/>
          <a:ext cx="1270" cy="1031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49630</xdr:rowOff>
    </xdr:from>
    <xdr:ext cx="599010" cy="259045"/>
    <xdr:sp macro="" textlink="">
      <xdr:nvSpPr>
        <xdr:cNvPr id="286" name="補助費等最小値テキスト"/>
        <xdr:cNvSpPr txBox="1"/>
      </xdr:nvSpPr>
      <xdr:spPr>
        <a:xfrm>
          <a:off x="10528300" y="622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45803</xdr:rowOff>
    </xdr:from>
    <xdr:to>
      <xdr:col>55</xdr:col>
      <xdr:colOff>88900</xdr:colOff>
      <xdr:row>36</xdr:row>
      <xdr:rowOff>45803</xdr:rowOff>
    </xdr:to>
    <xdr:cxnSp macro="">
      <xdr:nvCxnSpPr>
        <xdr:cNvPr id="287" name="直線コネクタ 286"/>
        <xdr:cNvCxnSpPr/>
      </xdr:nvCxnSpPr>
      <xdr:spPr>
        <a:xfrm>
          <a:off x="10388600" y="621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160859</xdr:rowOff>
    </xdr:from>
    <xdr:ext cx="599010" cy="259045"/>
    <xdr:sp macro="" textlink="">
      <xdr:nvSpPr>
        <xdr:cNvPr id="288" name="補助費等最大値テキスト"/>
        <xdr:cNvSpPr txBox="1"/>
      </xdr:nvSpPr>
      <xdr:spPr>
        <a:xfrm>
          <a:off x="10528300" y="49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42732</xdr:rowOff>
    </xdr:from>
    <xdr:to>
      <xdr:col>55</xdr:col>
      <xdr:colOff>88900</xdr:colOff>
      <xdr:row>30</xdr:row>
      <xdr:rowOff>42732</xdr:rowOff>
    </xdr:to>
    <xdr:cxnSp macro="">
      <xdr:nvCxnSpPr>
        <xdr:cNvPr id="289" name="直線コネクタ 288"/>
        <xdr:cNvCxnSpPr/>
      </xdr:nvCxnSpPr>
      <xdr:spPr>
        <a:xfrm>
          <a:off x="10388600" y="51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163954</xdr:rowOff>
    </xdr:from>
    <xdr:to>
      <xdr:col>55</xdr:col>
      <xdr:colOff>0</xdr:colOff>
      <xdr:row>37</xdr:row>
      <xdr:rowOff>106496</xdr:rowOff>
    </xdr:to>
    <xdr:cxnSp macro="">
      <xdr:nvCxnSpPr>
        <xdr:cNvPr id="290" name="直線コネクタ 289"/>
        <xdr:cNvCxnSpPr/>
      </xdr:nvCxnSpPr>
      <xdr:spPr>
        <a:xfrm flipV="1">
          <a:off x="9639300" y="5993254"/>
          <a:ext cx="838200" cy="45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151934</xdr:rowOff>
    </xdr:from>
    <xdr:ext cx="599010" cy="259045"/>
    <xdr:sp macro="" textlink="">
      <xdr:nvSpPr>
        <xdr:cNvPr id="291" name="補助費等平均値テキスト"/>
        <xdr:cNvSpPr txBox="1"/>
      </xdr:nvSpPr>
      <xdr:spPr>
        <a:xfrm>
          <a:off x="10528300" y="563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129057</xdr:rowOff>
    </xdr:from>
    <xdr:to>
      <xdr:col>55</xdr:col>
      <xdr:colOff>50800</xdr:colOff>
      <xdr:row>34</xdr:row>
      <xdr:rowOff>59207</xdr:rowOff>
    </xdr:to>
    <xdr:sp macro="" textlink="">
      <xdr:nvSpPr>
        <xdr:cNvPr id="292" name="フローチャート: 判断 291"/>
        <xdr:cNvSpPr/>
      </xdr:nvSpPr>
      <xdr:spPr>
        <a:xfrm>
          <a:off x="104267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106496</xdr:rowOff>
    </xdr:from>
    <xdr:to>
      <xdr:col>50</xdr:col>
      <xdr:colOff>114300</xdr:colOff>
      <xdr:row>37</xdr:row>
      <xdr:rowOff>109052</xdr:rowOff>
    </xdr:to>
    <xdr:cxnSp macro="">
      <xdr:nvCxnSpPr>
        <xdr:cNvPr id="293" name="直線コネクタ 292"/>
        <xdr:cNvCxnSpPr/>
      </xdr:nvCxnSpPr>
      <xdr:spPr>
        <a:xfrm flipV="1">
          <a:off x="8750300" y="6450146"/>
          <a:ext cx="889000" cy="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72262</xdr:rowOff>
    </xdr:from>
    <xdr:to>
      <xdr:col>50</xdr:col>
      <xdr:colOff>165100</xdr:colOff>
      <xdr:row>37</xdr:row>
      <xdr:rowOff>2412</xdr:rowOff>
    </xdr:to>
    <xdr:sp macro="" textlink="">
      <xdr:nvSpPr>
        <xdr:cNvPr id="294" name="フローチャート: 判断 293"/>
        <xdr:cNvSpPr/>
      </xdr:nvSpPr>
      <xdr:spPr>
        <a:xfrm>
          <a:off x="9588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18939</xdr:rowOff>
    </xdr:from>
    <xdr:ext cx="599010" cy="259045"/>
    <xdr:sp macro="" textlink="">
      <xdr:nvSpPr>
        <xdr:cNvPr id="295" name="テキスト ボックス 294"/>
        <xdr:cNvSpPr txBox="1"/>
      </xdr:nvSpPr>
      <xdr:spPr>
        <a:xfrm>
          <a:off x="9339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109052</xdr:rowOff>
    </xdr:from>
    <xdr:to>
      <xdr:col>45</xdr:col>
      <xdr:colOff>177800</xdr:colOff>
      <xdr:row>37</xdr:row>
      <xdr:rowOff>121545</xdr:rowOff>
    </xdr:to>
    <xdr:cxnSp macro="">
      <xdr:nvCxnSpPr>
        <xdr:cNvPr id="296" name="直線コネクタ 295"/>
        <xdr:cNvCxnSpPr/>
      </xdr:nvCxnSpPr>
      <xdr:spPr>
        <a:xfrm flipV="1">
          <a:off x="7861300" y="6452702"/>
          <a:ext cx="889000" cy="1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74914</xdr:rowOff>
    </xdr:from>
    <xdr:to>
      <xdr:col>46</xdr:col>
      <xdr:colOff>38100</xdr:colOff>
      <xdr:row>37</xdr:row>
      <xdr:rowOff>5064</xdr:rowOff>
    </xdr:to>
    <xdr:sp macro="" textlink="">
      <xdr:nvSpPr>
        <xdr:cNvPr id="297" name="フローチャート: 判断 296"/>
        <xdr:cNvSpPr/>
      </xdr:nvSpPr>
      <xdr:spPr>
        <a:xfrm>
          <a:off x="8699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21591</xdr:rowOff>
    </xdr:from>
    <xdr:ext cx="599010" cy="259045"/>
    <xdr:sp macro="" textlink="">
      <xdr:nvSpPr>
        <xdr:cNvPr id="298" name="テキスト ボックス 297"/>
        <xdr:cNvSpPr txBox="1"/>
      </xdr:nvSpPr>
      <xdr:spPr>
        <a:xfrm>
          <a:off x="8450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121545</xdr:rowOff>
    </xdr:from>
    <xdr:to>
      <xdr:col>41</xdr:col>
      <xdr:colOff>50800</xdr:colOff>
      <xdr:row>37</xdr:row>
      <xdr:rowOff>137330</xdr:rowOff>
    </xdr:to>
    <xdr:cxnSp macro="">
      <xdr:nvCxnSpPr>
        <xdr:cNvPr id="299" name="直線コネクタ 298"/>
        <xdr:cNvCxnSpPr/>
      </xdr:nvCxnSpPr>
      <xdr:spPr>
        <a:xfrm flipV="1">
          <a:off x="6972300" y="6465195"/>
          <a:ext cx="889000" cy="1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65057</xdr:rowOff>
    </xdr:from>
    <xdr:to>
      <xdr:col>41</xdr:col>
      <xdr:colOff>101600</xdr:colOff>
      <xdr:row>36</xdr:row>
      <xdr:rowOff>166657</xdr:rowOff>
    </xdr:to>
    <xdr:sp macro="" textlink="">
      <xdr:nvSpPr>
        <xdr:cNvPr id="300" name="フローチャート: 判断 299"/>
        <xdr:cNvSpPr/>
      </xdr:nvSpPr>
      <xdr:spPr>
        <a:xfrm>
          <a:off x="7810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11734</xdr:rowOff>
    </xdr:from>
    <xdr:ext cx="599010" cy="259045"/>
    <xdr:sp macro="" textlink="">
      <xdr:nvSpPr>
        <xdr:cNvPr id="301" name="テキスト ボックス 300"/>
        <xdr:cNvSpPr txBox="1"/>
      </xdr:nvSpPr>
      <xdr:spPr>
        <a:xfrm>
          <a:off x="7561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88500</xdr:rowOff>
    </xdr:from>
    <xdr:to>
      <xdr:col>36</xdr:col>
      <xdr:colOff>165100</xdr:colOff>
      <xdr:row>37</xdr:row>
      <xdr:rowOff>18650</xdr:rowOff>
    </xdr:to>
    <xdr:sp macro="" textlink="">
      <xdr:nvSpPr>
        <xdr:cNvPr id="302" name="フローチャート: 判断 301"/>
        <xdr:cNvSpPr/>
      </xdr:nvSpPr>
      <xdr:spPr>
        <a:xfrm>
          <a:off x="6921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35177</xdr:rowOff>
    </xdr:from>
    <xdr:ext cx="599010" cy="259045"/>
    <xdr:sp macro="" textlink="">
      <xdr:nvSpPr>
        <xdr:cNvPr id="303" name="テキスト ボックス 302"/>
        <xdr:cNvSpPr txBox="1"/>
      </xdr:nvSpPr>
      <xdr:spPr>
        <a:xfrm>
          <a:off x="6672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113154</xdr:rowOff>
    </xdr:from>
    <xdr:to>
      <xdr:col>55</xdr:col>
      <xdr:colOff>50800</xdr:colOff>
      <xdr:row>35</xdr:row>
      <xdr:rowOff>43304</xdr:rowOff>
    </xdr:to>
    <xdr:sp macro="" textlink="">
      <xdr:nvSpPr>
        <xdr:cNvPr id="309" name="楕円 308"/>
        <xdr:cNvSpPr/>
      </xdr:nvSpPr>
      <xdr:spPr>
        <a:xfrm>
          <a:off x="10426700" y="594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91581</xdr:rowOff>
    </xdr:from>
    <xdr:ext cx="599010" cy="259045"/>
    <xdr:sp macro="" textlink="">
      <xdr:nvSpPr>
        <xdr:cNvPr id="310" name="補助費等該当値テキスト"/>
        <xdr:cNvSpPr txBox="1"/>
      </xdr:nvSpPr>
      <xdr:spPr>
        <a:xfrm>
          <a:off x="10528300" y="59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55696</xdr:rowOff>
    </xdr:from>
    <xdr:to>
      <xdr:col>50</xdr:col>
      <xdr:colOff>165100</xdr:colOff>
      <xdr:row>37</xdr:row>
      <xdr:rowOff>157296</xdr:rowOff>
    </xdr:to>
    <xdr:sp macro="" textlink="">
      <xdr:nvSpPr>
        <xdr:cNvPr id="311" name="楕円 310"/>
        <xdr:cNvSpPr/>
      </xdr:nvSpPr>
      <xdr:spPr>
        <a:xfrm>
          <a:off x="9588500" y="639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148423</xdr:rowOff>
    </xdr:from>
    <xdr:ext cx="534377" cy="259045"/>
    <xdr:sp macro="" textlink="">
      <xdr:nvSpPr>
        <xdr:cNvPr id="312" name="テキスト ボックス 311"/>
        <xdr:cNvSpPr txBox="1"/>
      </xdr:nvSpPr>
      <xdr:spPr>
        <a:xfrm>
          <a:off x="9372111" y="649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58252</xdr:rowOff>
    </xdr:from>
    <xdr:to>
      <xdr:col>46</xdr:col>
      <xdr:colOff>38100</xdr:colOff>
      <xdr:row>37</xdr:row>
      <xdr:rowOff>159852</xdr:rowOff>
    </xdr:to>
    <xdr:sp macro="" textlink="">
      <xdr:nvSpPr>
        <xdr:cNvPr id="313" name="楕円 312"/>
        <xdr:cNvSpPr/>
      </xdr:nvSpPr>
      <xdr:spPr>
        <a:xfrm>
          <a:off x="8699500" y="640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150979</xdr:rowOff>
    </xdr:from>
    <xdr:ext cx="534377" cy="259045"/>
    <xdr:sp macro="" textlink="">
      <xdr:nvSpPr>
        <xdr:cNvPr id="314" name="テキスト ボックス 313"/>
        <xdr:cNvSpPr txBox="1"/>
      </xdr:nvSpPr>
      <xdr:spPr>
        <a:xfrm>
          <a:off x="8483111" y="649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70745</xdr:rowOff>
    </xdr:from>
    <xdr:to>
      <xdr:col>41</xdr:col>
      <xdr:colOff>101600</xdr:colOff>
      <xdr:row>38</xdr:row>
      <xdr:rowOff>895</xdr:rowOff>
    </xdr:to>
    <xdr:sp macro="" textlink="">
      <xdr:nvSpPr>
        <xdr:cNvPr id="315" name="楕円 314"/>
        <xdr:cNvSpPr/>
      </xdr:nvSpPr>
      <xdr:spPr>
        <a:xfrm>
          <a:off x="7810500" y="641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163472</xdr:rowOff>
    </xdr:from>
    <xdr:ext cx="534377" cy="259045"/>
    <xdr:sp macro="" textlink="">
      <xdr:nvSpPr>
        <xdr:cNvPr id="316" name="テキスト ボックス 315"/>
        <xdr:cNvSpPr txBox="1"/>
      </xdr:nvSpPr>
      <xdr:spPr>
        <a:xfrm>
          <a:off x="7594111" y="65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86530</xdr:rowOff>
    </xdr:from>
    <xdr:to>
      <xdr:col>36</xdr:col>
      <xdr:colOff>165100</xdr:colOff>
      <xdr:row>38</xdr:row>
      <xdr:rowOff>16680</xdr:rowOff>
    </xdr:to>
    <xdr:sp macro="" textlink="">
      <xdr:nvSpPr>
        <xdr:cNvPr id="317" name="楕円 316"/>
        <xdr:cNvSpPr/>
      </xdr:nvSpPr>
      <xdr:spPr>
        <a:xfrm>
          <a:off x="6921500" y="64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7807</xdr:rowOff>
    </xdr:from>
    <xdr:ext cx="534377" cy="259045"/>
    <xdr:sp macro="" textlink="">
      <xdr:nvSpPr>
        <xdr:cNvPr id="318" name="テキスト ボックス 317"/>
        <xdr:cNvSpPr txBox="1"/>
      </xdr:nvSpPr>
      <xdr:spPr>
        <a:xfrm>
          <a:off x="6705111" y="652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4" name="直線コネクタ 343"/>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5" name="普通建設事業費最小値テキスト"/>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6" name="直線コネクタ 345"/>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7" name="普通建設事業費最大値テキスト"/>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8" name="直線コネクタ 347"/>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104269</xdr:rowOff>
    </xdr:from>
    <xdr:to>
      <xdr:col>55</xdr:col>
      <xdr:colOff>0</xdr:colOff>
      <xdr:row>58</xdr:row>
      <xdr:rowOff>118063</xdr:rowOff>
    </xdr:to>
    <xdr:cxnSp macro="">
      <xdr:nvCxnSpPr>
        <xdr:cNvPr id="349" name="直線コネクタ 348"/>
        <xdr:cNvCxnSpPr/>
      </xdr:nvCxnSpPr>
      <xdr:spPr>
        <a:xfrm>
          <a:off x="9639300" y="10048369"/>
          <a:ext cx="838200" cy="1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50" name="普通建設事業費平均値テキスト"/>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1" name="フローチャート: 判断 350"/>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104269</xdr:rowOff>
    </xdr:from>
    <xdr:to>
      <xdr:col>50</xdr:col>
      <xdr:colOff>114300</xdr:colOff>
      <xdr:row>58</xdr:row>
      <xdr:rowOff>107464</xdr:rowOff>
    </xdr:to>
    <xdr:cxnSp macro="">
      <xdr:nvCxnSpPr>
        <xdr:cNvPr id="352" name="直線コネクタ 351"/>
        <xdr:cNvCxnSpPr/>
      </xdr:nvCxnSpPr>
      <xdr:spPr>
        <a:xfrm flipV="1">
          <a:off x="8750300" y="10048369"/>
          <a:ext cx="889000" cy="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3" name="フローチャート: 判断 352"/>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4" name="テキスト ボックス 353"/>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107464</xdr:rowOff>
    </xdr:from>
    <xdr:to>
      <xdr:col>45</xdr:col>
      <xdr:colOff>177800</xdr:colOff>
      <xdr:row>59</xdr:row>
      <xdr:rowOff>47708</xdr:rowOff>
    </xdr:to>
    <xdr:cxnSp macro="">
      <xdr:nvCxnSpPr>
        <xdr:cNvPr id="355" name="直線コネクタ 354"/>
        <xdr:cNvCxnSpPr/>
      </xdr:nvCxnSpPr>
      <xdr:spPr>
        <a:xfrm flipV="1">
          <a:off x="7861300" y="10051564"/>
          <a:ext cx="889000" cy="11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6" name="フローチャート: 判断 355"/>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7" name="テキスト ボックス 356"/>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115003</xdr:rowOff>
    </xdr:from>
    <xdr:to>
      <xdr:col>41</xdr:col>
      <xdr:colOff>50800</xdr:colOff>
      <xdr:row>59</xdr:row>
      <xdr:rowOff>47708</xdr:rowOff>
    </xdr:to>
    <xdr:cxnSp macro="">
      <xdr:nvCxnSpPr>
        <xdr:cNvPr id="358" name="直線コネクタ 357"/>
        <xdr:cNvCxnSpPr/>
      </xdr:nvCxnSpPr>
      <xdr:spPr>
        <a:xfrm>
          <a:off x="6972300" y="10059103"/>
          <a:ext cx="889000" cy="10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9" name="フローチャート: 判断 358"/>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60" name="テキスト ボックス 359"/>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1" name="フローチャート: 判断 360"/>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2" name="テキスト ボックス 361"/>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67263</xdr:rowOff>
    </xdr:from>
    <xdr:to>
      <xdr:col>55</xdr:col>
      <xdr:colOff>50800</xdr:colOff>
      <xdr:row>58</xdr:row>
      <xdr:rowOff>168863</xdr:rowOff>
    </xdr:to>
    <xdr:sp macro="" textlink="">
      <xdr:nvSpPr>
        <xdr:cNvPr id="368" name="楕円 367"/>
        <xdr:cNvSpPr/>
      </xdr:nvSpPr>
      <xdr:spPr>
        <a:xfrm>
          <a:off x="10426700" y="1001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164660</xdr:rowOff>
    </xdr:from>
    <xdr:ext cx="534377" cy="259045"/>
    <xdr:sp macro="" textlink="">
      <xdr:nvSpPr>
        <xdr:cNvPr id="369" name="普通建設事業費該当値テキスト"/>
        <xdr:cNvSpPr txBox="1"/>
      </xdr:nvSpPr>
      <xdr:spPr>
        <a:xfrm>
          <a:off x="10528300" y="993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53469</xdr:rowOff>
    </xdr:from>
    <xdr:to>
      <xdr:col>50</xdr:col>
      <xdr:colOff>165100</xdr:colOff>
      <xdr:row>58</xdr:row>
      <xdr:rowOff>155069</xdr:rowOff>
    </xdr:to>
    <xdr:sp macro="" textlink="">
      <xdr:nvSpPr>
        <xdr:cNvPr id="370" name="楕円 369"/>
        <xdr:cNvSpPr/>
      </xdr:nvSpPr>
      <xdr:spPr>
        <a:xfrm>
          <a:off x="9588500" y="999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146196</xdr:rowOff>
    </xdr:from>
    <xdr:ext cx="599010" cy="259045"/>
    <xdr:sp macro="" textlink="">
      <xdr:nvSpPr>
        <xdr:cNvPr id="371" name="テキスト ボックス 370"/>
        <xdr:cNvSpPr txBox="1"/>
      </xdr:nvSpPr>
      <xdr:spPr>
        <a:xfrm>
          <a:off x="9339795" y="1009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56664</xdr:rowOff>
    </xdr:from>
    <xdr:to>
      <xdr:col>46</xdr:col>
      <xdr:colOff>38100</xdr:colOff>
      <xdr:row>58</xdr:row>
      <xdr:rowOff>158264</xdr:rowOff>
    </xdr:to>
    <xdr:sp macro="" textlink="">
      <xdr:nvSpPr>
        <xdr:cNvPr id="372" name="楕円 371"/>
        <xdr:cNvSpPr/>
      </xdr:nvSpPr>
      <xdr:spPr>
        <a:xfrm>
          <a:off x="8699500" y="1000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149391</xdr:rowOff>
    </xdr:from>
    <xdr:ext cx="534377" cy="259045"/>
    <xdr:sp macro="" textlink="">
      <xdr:nvSpPr>
        <xdr:cNvPr id="373" name="テキスト ボックス 372"/>
        <xdr:cNvSpPr txBox="1"/>
      </xdr:nvSpPr>
      <xdr:spPr>
        <a:xfrm>
          <a:off x="8483111" y="1009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168358</xdr:rowOff>
    </xdr:from>
    <xdr:to>
      <xdr:col>41</xdr:col>
      <xdr:colOff>101600</xdr:colOff>
      <xdr:row>59</xdr:row>
      <xdr:rowOff>98508</xdr:rowOff>
    </xdr:to>
    <xdr:sp macro="" textlink="">
      <xdr:nvSpPr>
        <xdr:cNvPr id="374" name="楕円 373"/>
        <xdr:cNvSpPr/>
      </xdr:nvSpPr>
      <xdr:spPr>
        <a:xfrm>
          <a:off x="7810500" y="1011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89635</xdr:rowOff>
    </xdr:from>
    <xdr:ext cx="534377" cy="259045"/>
    <xdr:sp macro="" textlink="">
      <xdr:nvSpPr>
        <xdr:cNvPr id="375" name="テキスト ボックス 374"/>
        <xdr:cNvSpPr txBox="1"/>
      </xdr:nvSpPr>
      <xdr:spPr>
        <a:xfrm>
          <a:off x="7594111" y="1020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64203</xdr:rowOff>
    </xdr:from>
    <xdr:to>
      <xdr:col>36</xdr:col>
      <xdr:colOff>165100</xdr:colOff>
      <xdr:row>58</xdr:row>
      <xdr:rowOff>165803</xdr:rowOff>
    </xdr:to>
    <xdr:sp macro="" textlink="">
      <xdr:nvSpPr>
        <xdr:cNvPr id="376" name="楕円 375"/>
        <xdr:cNvSpPr/>
      </xdr:nvSpPr>
      <xdr:spPr>
        <a:xfrm>
          <a:off x="6921500" y="1000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156930</xdr:rowOff>
    </xdr:from>
    <xdr:ext cx="534377" cy="259045"/>
    <xdr:sp macro="" textlink="">
      <xdr:nvSpPr>
        <xdr:cNvPr id="377" name="テキスト ボックス 376"/>
        <xdr:cNvSpPr txBox="1"/>
      </xdr:nvSpPr>
      <xdr:spPr>
        <a:xfrm>
          <a:off x="6705111" y="1010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3" name="直線コネクタ 402"/>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6" name="普通建設事業費 （ うち新規整備　）最大値テキスト"/>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7" name="直線コネクタ 406"/>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95293</xdr:rowOff>
    </xdr:from>
    <xdr:to>
      <xdr:col>55</xdr:col>
      <xdr:colOff>0</xdr:colOff>
      <xdr:row>79</xdr:row>
      <xdr:rowOff>96766</xdr:rowOff>
    </xdr:to>
    <xdr:cxnSp macro="">
      <xdr:nvCxnSpPr>
        <xdr:cNvPr id="408" name="直線コネクタ 407"/>
        <xdr:cNvCxnSpPr/>
      </xdr:nvCxnSpPr>
      <xdr:spPr>
        <a:xfrm>
          <a:off x="9639300" y="13639843"/>
          <a:ext cx="83820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9" name="普通建設事業費 （ うち新規整備　）平均値テキスト"/>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10" name="フローチャート: 判断 409"/>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95293</xdr:rowOff>
    </xdr:from>
    <xdr:to>
      <xdr:col>50</xdr:col>
      <xdr:colOff>114300</xdr:colOff>
      <xdr:row>79</xdr:row>
      <xdr:rowOff>97717</xdr:rowOff>
    </xdr:to>
    <xdr:cxnSp macro="">
      <xdr:nvCxnSpPr>
        <xdr:cNvPr id="411" name="直線コネクタ 410"/>
        <xdr:cNvCxnSpPr/>
      </xdr:nvCxnSpPr>
      <xdr:spPr>
        <a:xfrm flipV="1">
          <a:off x="8750300" y="13639843"/>
          <a:ext cx="889000" cy="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2" name="フローチャート: 判断 411"/>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3" name="テキスト ボックス 412"/>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92512</xdr:rowOff>
    </xdr:from>
    <xdr:to>
      <xdr:col>45</xdr:col>
      <xdr:colOff>177800</xdr:colOff>
      <xdr:row>79</xdr:row>
      <xdr:rowOff>97717</xdr:rowOff>
    </xdr:to>
    <xdr:cxnSp macro="">
      <xdr:nvCxnSpPr>
        <xdr:cNvPr id="414" name="直線コネクタ 413"/>
        <xdr:cNvCxnSpPr/>
      </xdr:nvCxnSpPr>
      <xdr:spPr>
        <a:xfrm>
          <a:off x="7861300" y="13637062"/>
          <a:ext cx="889000" cy="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5" name="フローチャート: 判断 414"/>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6" name="テキスト ボックス 415"/>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89940</xdr:rowOff>
    </xdr:from>
    <xdr:to>
      <xdr:col>41</xdr:col>
      <xdr:colOff>50800</xdr:colOff>
      <xdr:row>79</xdr:row>
      <xdr:rowOff>92512</xdr:rowOff>
    </xdr:to>
    <xdr:cxnSp macro="">
      <xdr:nvCxnSpPr>
        <xdr:cNvPr id="417" name="直線コネクタ 416"/>
        <xdr:cNvCxnSpPr/>
      </xdr:nvCxnSpPr>
      <xdr:spPr>
        <a:xfrm>
          <a:off x="6972300" y="13634490"/>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8" name="フローチャート: 判断 417"/>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9" name="テキスト ボックス 418"/>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20" name="フローチャート: 判断 419"/>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1" name="テキスト ボックス 420"/>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45966</xdr:rowOff>
    </xdr:from>
    <xdr:to>
      <xdr:col>55</xdr:col>
      <xdr:colOff>50800</xdr:colOff>
      <xdr:row>79</xdr:row>
      <xdr:rowOff>147566</xdr:rowOff>
    </xdr:to>
    <xdr:sp macro="" textlink="">
      <xdr:nvSpPr>
        <xdr:cNvPr id="427" name="楕円 426"/>
        <xdr:cNvSpPr/>
      </xdr:nvSpPr>
      <xdr:spPr>
        <a:xfrm>
          <a:off x="10426700" y="1359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134188</xdr:rowOff>
    </xdr:from>
    <xdr:ext cx="469744" cy="259045"/>
    <xdr:sp macro="" textlink="">
      <xdr:nvSpPr>
        <xdr:cNvPr id="428" name="普通建設事業費 （ うち新規整備　）該当値テキスト"/>
        <xdr:cNvSpPr txBox="1"/>
      </xdr:nvSpPr>
      <xdr:spPr>
        <a:xfrm>
          <a:off x="10528300" y="1350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44493</xdr:rowOff>
    </xdr:from>
    <xdr:to>
      <xdr:col>50</xdr:col>
      <xdr:colOff>165100</xdr:colOff>
      <xdr:row>79</xdr:row>
      <xdr:rowOff>146093</xdr:rowOff>
    </xdr:to>
    <xdr:sp macro="" textlink="">
      <xdr:nvSpPr>
        <xdr:cNvPr id="429" name="楕円 428"/>
        <xdr:cNvSpPr/>
      </xdr:nvSpPr>
      <xdr:spPr>
        <a:xfrm>
          <a:off x="9588500" y="1358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137220</xdr:rowOff>
    </xdr:from>
    <xdr:ext cx="469744" cy="259045"/>
    <xdr:sp macro="" textlink="">
      <xdr:nvSpPr>
        <xdr:cNvPr id="430" name="テキスト ボックス 429"/>
        <xdr:cNvSpPr txBox="1"/>
      </xdr:nvSpPr>
      <xdr:spPr>
        <a:xfrm>
          <a:off x="9404428" y="1368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46917</xdr:rowOff>
    </xdr:from>
    <xdr:to>
      <xdr:col>46</xdr:col>
      <xdr:colOff>38100</xdr:colOff>
      <xdr:row>79</xdr:row>
      <xdr:rowOff>148517</xdr:rowOff>
    </xdr:to>
    <xdr:sp macro="" textlink="">
      <xdr:nvSpPr>
        <xdr:cNvPr id="431" name="楕円 430"/>
        <xdr:cNvSpPr/>
      </xdr:nvSpPr>
      <xdr:spPr>
        <a:xfrm>
          <a:off x="8699500" y="1359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139644</xdr:rowOff>
    </xdr:from>
    <xdr:ext cx="378565" cy="259045"/>
    <xdr:sp macro="" textlink="">
      <xdr:nvSpPr>
        <xdr:cNvPr id="432" name="テキスト ボックス 431"/>
        <xdr:cNvSpPr txBox="1"/>
      </xdr:nvSpPr>
      <xdr:spPr>
        <a:xfrm>
          <a:off x="8561017" y="13684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41712</xdr:rowOff>
    </xdr:from>
    <xdr:to>
      <xdr:col>41</xdr:col>
      <xdr:colOff>101600</xdr:colOff>
      <xdr:row>79</xdr:row>
      <xdr:rowOff>143312</xdr:rowOff>
    </xdr:to>
    <xdr:sp macro="" textlink="">
      <xdr:nvSpPr>
        <xdr:cNvPr id="433" name="楕円 432"/>
        <xdr:cNvSpPr/>
      </xdr:nvSpPr>
      <xdr:spPr>
        <a:xfrm>
          <a:off x="7810500" y="1358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134439</xdr:rowOff>
    </xdr:from>
    <xdr:ext cx="469744" cy="259045"/>
    <xdr:sp macro="" textlink="">
      <xdr:nvSpPr>
        <xdr:cNvPr id="434" name="テキスト ボックス 433"/>
        <xdr:cNvSpPr txBox="1"/>
      </xdr:nvSpPr>
      <xdr:spPr>
        <a:xfrm>
          <a:off x="7626428" y="1367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39140</xdr:rowOff>
    </xdr:from>
    <xdr:to>
      <xdr:col>36</xdr:col>
      <xdr:colOff>165100</xdr:colOff>
      <xdr:row>79</xdr:row>
      <xdr:rowOff>140740</xdr:rowOff>
    </xdr:to>
    <xdr:sp macro="" textlink="">
      <xdr:nvSpPr>
        <xdr:cNvPr id="435" name="楕円 434"/>
        <xdr:cNvSpPr/>
      </xdr:nvSpPr>
      <xdr:spPr>
        <a:xfrm>
          <a:off x="6921500" y="1358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131867</xdr:rowOff>
    </xdr:from>
    <xdr:ext cx="469744" cy="259045"/>
    <xdr:sp macro="" textlink="">
      <xdr:nvSpPr>
        <xdr:cNvPr id="436" name="テキスト ボックス 435"/>
        <xdr:cNvSpPr txBox="1"/>
      </xdr:nvSpPr>
      <xdr:spPr>
        <a:xfrm>
          <a:off x="6737428" y="1367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8" name="テキスト ボックス 44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2" name="テキスト ボックス 45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6" name="直線コネクタ 455"/>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7" name="普通建設事業費 （ うち更新整備　）最小値テキスト"/>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8" name="直線コネクタ 457"/>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9" name="普通建設事業費 （ うち更新整備　）最大値テキスト"/>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60" name="直線コネクタ 459"/>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15982</xdr:rowOff>
    </xdr:from>
    <xdr:to>
      <xdr:col>55</xdr:col>
      <xdr:colOff>0</xdr:colOff>
      <xdr:row>95</xdr:row>
      <xdr:rowOff>72668</xdr:rowOff>
    </xdr:to>
    <xdr:cxnSp macro="">
      <xdr:nvCxnSpPr>
        <xdr:cNvPr id="461" name="直線コネクタ 460"/>
        <xdr:cNvCxnSpPr/>
      </xdr:nvCxnSpPr>
      <xdr:spPr>
        <a:xfrm>
          <a:off x="9639300" y="16303732"/>
          <a:ext cx="838200" cy="5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51919</xdr:rowOff>
    </xdr:from>
    <xdr:ext cx="534377" cy="259045"/>
    <xdr:sp macro="" textlink="">
      <xdr:nvSpPr>
        <xdr:cNvPr id="462" name="普通建設事業費 （ うち更新整備　）平均値テキスト"/>
        <xdr:cNvSpPr txBox="1"/>
      </xdr:nvSpPr>
      <xdr:spPr>
        <a:xfrm>
          <a:off x="10528300" y="1633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3" name="フローチャート: 判断 462"/>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860</xdr:rowOff>
    </xdr:from>
    <xdr:to>
      <xdr:col>50</xdr:col>
      <xdr:colOff>114300</xdr:colOff>
      <xdr:row>95</xdr:row>
      <xdr:rowOff>15982</xdr:rowOff>
    </xdr:to>
    <xdr:cxnSp macro="">
      <xdr:nvCxnSpPr>
        <xdr:cNvPr id="464" name="直線コネクタ 463"/>
        <xdr:cNvCxnSpPr/>
      </xdr:nvCxnSpPr>
      <xdr:spPr>
        <a:xfrm>
          <a:off x="8750300" y="16288610"/>
          <a:ext cx="889000" cy="1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5" name="フローチャート: 判断 464"/>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134569</xdr:rowOff>
    </xdr:from>
    <xdr:ext cx="534377" cy="259045"/>
    <xdr:sp macro="" textlink="">
      <xdr:nvSpPr>
        <xdr:cNvPr id="466" name="テキスト ボックス 465"/>
        <xdr:cNvSpPr txBox="1"/>
      </xdr:nvSpPr>
      <xdr:spPr>
        <a:xfrm>
          <a:off x="9372111" y="1642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860</xdr:rowOff>
    </xdr:from>
    <xdr:to>
      <xdr:col>45</xdr:col>
      <xdr:colOff>177800</xdr:colOff>
      <xdr:row>97</xdr:row>
      <xdr:rowOff>55130</xdr:rowOff>
    </xdr:to>
    <xdr:cxnSp macro="">
      <xdr:nvCxnSpPr>
        <xdr:cNvPr id="467" name="直線コネクタ 466"/>
        <xdr:cNvCxnSpPr/>
      </xdr:nvCxnSpPr>
      <xdr:spPr>
        <a:xfrm flipV="1">
          <a:off x="7861300" y="16288610"/>
          <a:ext cx="889000" cy="39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8" name="フローチャート: 判断 467"/>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31723</xdr:rowOff>
    </xdr:from>
    <xdr:ext cx="534377" cy="259045"/>
    <xdr:sp macro="" textlink="">
      <xdr:nvSpPr>
        <xdr:cNvPr id="469" name="テキスト ボックス 468"/>
        <xdr:cNvSpPr txBox="1"/>
      </xdr:nvSpPr>
      <xdr:spPr>
        <a:xfrm>
          <a:off x="8483111" y="1649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59451</xdr:rowOff>
    </xdr:from>
    <xdr:to>
      <xdr:col>41</xdr:col>
      <xdr:colOff>50800</xdr:colOff>
      <xdr:row>97</xdr:row>
      <xdr:rowOff>55130</xdr:rowOff>
    </xdr:to>
    <xdr:cxnSp macro="">
      <xdr:nvCxnSpPr>
        <xdr:cNvPr id="470" name="直線コネクタ 469"/>
        <xdr:cNvCxnSpPr/>
      </xdr:nvCxnSpPr>
      <xdr:spPr>
        <a:xfrm>
          <a:off x="6972300" y="16347201"/>
          <a:ext cx="889000" cy="33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1" name="フローチャート: 判断 470"/>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2" name="テキスト ボックス 471"/>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3" name="フローチャート: 判断 472"/>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63498</xdr:rowOff>
    </xdr:from>
    <xdr:ext cx="534377" cy="259045"/>
    <xdr:sp macro="" textlink="">
      <xdr:nvSpPr>
        <xdr:cNvPr id="474" name="テキスト ボックス 473"/>
        <xdr:cNvSpPr txBox="1"/>
      </xdr:nvSpPr>
      <xdr:spPr>
        <a:xfrm>
          <a:off x="6705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21868</xdr:rowOff>
    </xdr:from>
    <xdr:to>
      <xdr:col>55</xdr:col>
      <xdr:colOff>50800</xdr:colOff>
      <xdr:row>95</xdr:row>
      <xdr:rowOff>123468</xdr:rowOff>
    </xdr:to>
    <xdr:sp macro="" textlink="">
      <xdr:nvSpPr>
        <xdr:cNvPr id="480" name="楕円 479"/>
        <xdr:cNvSpPr/>
      </xdr:nvSpPr>
      <xdr:spPr>
        <a:xfrm>
          <a:off x="10426700" y="1630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44745</xdr:rowOff>
    </xdr:from>
    <xdr:ext cx="534377" cy="259045"/>
    <xdr:sp macro="" textlink="">
      <xdr:nvSpPr>
        <xdr:cNvPr id="481" name="普通建設事業費 （ うち更新整備　）該当値テキスト"/>
        <xdr:cNvSpPr txBox="1"/>
      </xdr:nvSpPr>
      <xdr:spPr>
        <a:xfrm>
          <a:off x="10528300" y="161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136632</xdr:rowOff>
    </xdr:from>
    <xdr:to>
      <xdr:col>50</xdr:col>
      <xdr:colOff>165100</xdr:colOff>
      <xdr:row>95</xdr:row>
      <xdr:rowOff>66782</xdr:rowOff>
    </xdr:to>
    <xdr:sp macro="" textlink="">
      <xdr:nvSpPr>
        <xdr:cNvPr id="482" name="楕円 481"/>
        <xdr:cNvSpPr/>
      </xdr:nvSpPr>
      <xdr:spPr>
        <a:xfrm>
          <a:off x="9588500" y="1625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83309</xdr:rowOff>
    </xdr:from>
    <xdr:ext cx="534377" cy="259045"/>
    <xdr:sp macro="" textlink="">
      <xdr:nvSpPr>
        <xdr:cNvPr id="483" name="テキスト ボックス 482"/>
        <xdr:cNvSpPr txBox="1"/>
      </xdr:nvSpPr>
      <xdr:spPr>
        <a:xfrm>
          <a:off x="9372111" y="1602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121510</xdr:rowOff>
    </xdr:from>
    <xdr:to>
      <xdr:col>46</xdr:col>
      <xdr:colOff>38100</xdr:colOff>
      <xdr:row>95</xdr:row>
      <xdr:rowOff>51660</xdr:rowOff>
    </xdr:to>
    <xdr:sp macro="" textlink="">
      <xdr:nvSpPr>
        <xdr:cNvPr id="484" name="楕円 483"/>
        <xdr:cNvSpPr/>
      </xdr:nvSpPr>
      <xdr:spPr>
        <a:xfrm>
          <a:off x="8699500" y="1623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68187</xdr:rowOff>
    </xdr:from>
    <xdr:ext cx="534377" cy="259045"/>
    <xdr:sp macro="" textlink="">
      <xdr:nvSpPr>
        <xdr:cNvPr id="485" name="テキスト ボックス 484"/>
        <xdr:cNvSpPr txBox="1"/>
      </xdr:nvSpPr>
      <xdr:spPr>
        <a:xfrm>
          <a:off x="8483111" y="1601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4330</xdr:rowOff>
    </xdr:from>
    <xdr:to>
      <xdr:col>41</xdr:col>
      <xdr:colOff>101600</xdr:colOff>
      <xdr:row>97</xdr:row>
      <xdr:rowOff>105930</xdr:rowOff>
    </xdr:to>
    <xdr:sp macro="" textlink="">
      <xdr:nvSpPr>
        <xdr:cNvPr id="486" name="楕円 485"/>
        <xdr:cNvSpPr/>
      </xdr:nvSpPr>
      <xdr:spPr>
        <a:xfrm>
          <a:off x="7810500" y="1663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97057</xdr:rowOff>
    </xdr:from>
    <xdr:ext cx="534377" cy="259045"/>
    <xdr:sp macro="" textlink="">
      <xdr:nvSpPr>
        <xdr:cNvPr id="487" name="テキスト ボックス 486"/>
        <xdr:cNvSpPr txBox="1"/>
      </xdr:nvSpPr>
      <xdr:spPr>
        <a:xfrm>
          <a:off x="7594111" y="1672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8651</xdr:rowOff>
    </xdr:from>
    <xdr:to>
      <xdr:col>36</xdr:col>
      <xdr:colOff>165100</xdr:colOff>
      <xdr:row>95</xdr:row>
      <xdr:rowOff>110251</xdr:rowOff>
    </xdr:to>
    <xdr:sp macro="" textlink="">
      <xdr:nvSpPr>
        <xdr:cNvPr id="488" name="楕円 487"/>
        <xdr:cNvSpPr/>
      </xdr:nvSpPr>
      <xdr:spPr>
        <a:xfrm>
          <a:off x="6921500" y="1629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126778</xdr:rowOff>
    </xdr:from>
    <xdr:ext cx="534377" cy="259045"/>
    <xdr:sp macro="" textlink="">
      <xdr:nvSpPr>
        <xdr:cNvPr id="489" name="テキスト ボックス 488"/>
        <xdr:cNvSpPr txBox="1"/>
      </xdr:nvSpPr>
      <xdr:spPr>
        <a:xfrm>
          <a:off x="6705111" y="1607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9" name="直線コネクタ 508"/>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2" name="災害復旧事業費最大値テキスト"/>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3" name="直線コネクタ 512"/>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23251</xdr:rowOff>
    </xdr:from>
    <xdr:to>
      <xdr:col>85</xdr:col>
      <xdr:colOff>127000</xdr:colOff>
      <xdr:row>38</xdr:row>
      <xdr:rowOff>25131</xdr:rowOff>
    </xdr:to>
    <xdr:cxnSp macro="">
      <xdr:nvCxnSpPr>
        <xdr:cNvPr id="514" name="直線コネクタ 513"/>
        <xdr:cNvCxnSpPr/>
      </xdr:nvCxnSpPr>
      <xdr:spPr>
        <a:xfrm>
          <a:off x="15481300" y="6538351"/>
          <a:ext cx="838200" cy="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5" name="災害復旧事業費平均値テキスト"/>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6" name="フローチャート: 判断 515"/>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23251</xdr:rowOff>
    </xdr:from>
    <xdr:to>
      <xdr:col>81</xdr:col>
      <xdr:colOff>50800</xdr:colOff>
      <xdr:row>38</xdr:row>
      <xdr:rowOff>23274</xdr:rowOff>
    </xdr:to>
    <xdr:cxnSp macro="">
      <xdr:nvCxnSpPr>
        <xdr:cNvPr id="517" name="直線コネクタ 516"/>
        <xdr:cNvCxnSpPr/>
      </xdr:nvCxnSpPr>
      <xdr:spPr>
        <a:xfrm flipV="1">
          <a:off x="14592300" y="6538351"/>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8" name="フローチャート: 判断 517"/>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9" name="テキスト ボックス 518"/>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23274</xdr:rowOff>
    </xdr:from>
    <xdr:to>
      <xdr:col>76</xdr:col>
      <xdr:colOff>114300</xdr:colOff>
      <xdr:row>38</xdr:row>
      <xdr:rowOff>25400</xdr:rowOff>
    </xdr:to>
    <xdr:cxnSp macro="">
      <xdr:nvCxnSpPr>
        <xdr:cNvPr id="520" name="直線コネクタ 519"/>
        <xdr:cNvCxnSpPr/>
      </xdr:nvCxnSpPr>
      <xdr:spPr>
        <a:xfrm flipV="1">
          <a:off x="13703300" y="6538374"/>
          <a:ext cx="8890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1" name="フローチャート: 判断 520"/>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2" name="テキスト ボックス 521"/>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4" name="フローチャート: 判断 523"/>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5" name="テキスト ボックス 524"/>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6" name="フローチャート: 判断 525"/>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7" name="テキスト ボックス 526"/>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145781</xdr:rowOff>
    </xdr:from>
    <xdr:to>
      <xdr:col>85</xdr:col>
      <xdr:colOff>177800</xdr:colOff>
      <xdr:row>38</xdr:row>
      <xdr:rowOff>75932</xdr:rowOff>
    </xdr:to>
    <xdr:sp macro="" textlink="">
      <xdr:nvSpPr>
        <xdr:cNvPr id="533" name="楕円 532"/>
        <xdr:cNvSpPr/>
      </xdr:nvSpPr>
      <xdr:spPr>
        <a:xfrm>
          <a:off x="16268700" y="64894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60708</xdr:rowOff>
    </xdr:from>
    <xdr:ext cx="313932" cy="259045"/>
    <xdr:sp macro="" textlink="">
      <xdr:nvSpPr>
        <xdr:cNvPr id="534" name="災害復旧事業費該当値テキスト"/>
        <xdr:cNvSpPr txBox="1"/>
      </xdr:nvSpPr>
      <xdr:spPr>
        <a:xfrm>
          <a:off x="16370300" y="64043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143901</xdr:rowOff>
    </xdr:from>
    <xdr:to>
      <xdr:col>81</xdr:col>
      <xdr:colOff>101600</xdr:colOff>
      <xdr:row>38</xdr:row>
      <xdr:rowOff>74051</xdr:rowOff>
    </xdr:to>
    <xdr:sp macro="" textlink="">
      <xdr:nvSpPr>
        <xdr:cNvPr id="535" name="楕円 534"/>
        <xdr:cNvSpPr/>
      </xdr:nvSpPr>
      <xdr:spPr>
        <a:xfrm>
          <a:off x="15430500" y="648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65178</xdr:rowOff>
    </xdr:from>
    <xdr:ext cx="378565" cy="259045"/>
    <xdr:sp macro="" textlink="">
      <xdr:nvSpPr>
        <xdr:cNvPr id="536" name="テキスト ボックス 535"/>
        <xdr:cNvSpPr txBox="1"/>
      </xdr:nvSpPr>
      <xdr:spPr>
        <a:xfrm>
          <a:off x="15292017" y="6580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143924</xdr:rowOff>
    </xdr:from>
    <xdr:to>
      <xdr:col>76</xdr:col>
      <xdr:colOff>165100</xdr:colOff>
      <xdr:row>38</xdr:row>
      <xdr:rowOff>74075</xdr:rowOff>
    </xdr:to>
    <xdr:sp macro="" textlink="">
      <xdr:nvSpPr>
        <xdr:cNvPr id="537" name="楕円 536"/>
        <xdr:cNvSpPr/>
      </xdr:nvSpPr>
      <xdr:spPr>
        <a:xfrm>
          <a:off x="14541500" y="64875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65201</xdr:rowOff>
    </xdr:from>
    <xdr:ext cx="378565" cy="259045"/>
    <xdr:sp macro="" textlink="">
      <xdr:nvSpPr>
        <xdr:cNvPr id="538" name="テキスト ボックス 537"/>
        <xdr:cNvSpPr txBox="1"/>
      </xdr:nvSpPr>
      <xdr:spPr>
        <a:xfrm>
          <a:off x="14403017" y="658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3" name="直線コネクタ 612"/>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4" name="公債費最小値テキスト"/>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5" name="直線コネクタ 614"/>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6" name="公債費最大値テキスト"/>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7" name="直線コネクタ 616"/>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76657</xdr:rowOff>
    </xdr:from>
    <xdr:to>
      <xdr:col>85</xdr:col>
      <xdr:colOff>127000</xdr:colOff>
      <xdr:row>77</xdr:row>
      <xdr:rowOff>96500</xdr:rowOff>
    </xdr:to>
    <xdr:cxnSp macro="">
      <xdr:nvCxnSpPr>
        <xdr:cNvPr id="618" name="直線コネクタ 617"/>
        <xdr:cNvCxnSpPr/>
      </xdr:nvCxnSpPr>
      <xdr:spPr>
        <a:xfrm flipV="1">
          <a:off x="15481300" y="13278307"/>
          <a:ext cx="838200" cy="1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9" name="公債費平均値テキスト"/>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20" name="フローチャート: 判断 619"/>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96500</xdr:rowOff>
    </xdr:from>
    <xdr:to>
      <xdr:col>81</xdr:col>
      <xdr:colOff>50800</xdr:colOff>
      <xdr:row>77</xdr:row>
      <xdr:rowOff>99045</xdr:rowOff>
    </xdr:to>
    <xdr:cxnSp macro="">
      <xdr:nvCxnSpPr>
        <xdr:cNvPr id="621" name="直線コネクタ 620"/>
        <xdr:cNvCxnSpPr/>
      </xdr:nvCxnSpPr>
      <xdr:spPr>
        <a:xfrm flipV="1">
          <a:off x="14592300" y="13298150"/>
          <a:ext cx="889000" cy="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2" name="フローチャート: 判断 621"/>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3" name="テキスト ボックス 622"/>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76977</xdr:rowOff>
    </xdr:from>
    <xdr:to>
      <xdr:col>76</xdr:col>
      <xdr:colOff>114300</xdr:colOff>
      <xdr:row>77</xdr:row>
      <xdr:rowOff>99045</xdr:rowOff>
    </xdr:to>
    <xdr:cxnSp macro="">
      <xdr:nvCxnSpPr>
        <xdr:cNvPr id="624" name="直線コネクタ 623"/>
        <xdr:cNvCxnSpPr/>
      </xdr:nvCxnSpPr>
      <xdr:spPr>
        <a:xfrm>
          <a:off x="13703300" y="13278627"/>
          <a:ext cx="889000" cy="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5" name="フローチャート: 判断 624"/>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6" name="テキスト ボックス 625"/>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76977</xdr:rowOff>
    </xdr:from>
    <xdr:to>
      <xdr:col>71</xdr:col>
      <xdr:colOff>177800</xdr:colOff>
      <xdr:row>77</xdr:row>
      <xdr:rowOff>92261</xdr:rowOff>
    </xdr:to>
    <xdr:cxnSp macro="">
      <xdr:nvCxnSpPr>
        <xdr:cNvPr id="627" name="直線コネクタ 626"/>
        <xdr:cNvCxnSpPr/>
      </xdr:nvCxnSpPr>
      <xdr:spPr>
        <a:xfrm flipV="1">
          <a:off x="12814300" y="13278627"/>
          <a:ext cx="8890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8" name="フローチャート: 判断 627"/>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9" name="テキスト ボックス 628"/>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30" name="フローチャート: 判断 629"/>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1" name="テキスト ボックス 630"/>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25857</xdr:rowOff>
    </xdr:from>
    <xdr:to>
      <xdr:col>85</xdr:col>
      <xdr:colOff>177800</xdr:colOff>
      <xdr:row>77</xdr:row>
      <xdr:rowOff>127457</xdr:rowOff>
    </xdr:to>
    <xdr:sp macro="" textlink="">
      <xdr:nvSpPr>
        <xdr:cNvPr id="637" name="楕円 636"/>
        <xdr:cNvSpPr/>
      </xdr:nvSpPr>
      <xdr:spPr>
        <a:xfrm>
          <a:off x="16268700" y="132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4284</xdr:rowOff>
    </xdr:from>
    <xdr:ext cx="534377" cy="259045"/>
    <xdr:sp macro="" textlink="">
      <xdr:nvSpPr>
        <xdr:cNvPr id="638" name="公債費該当値テキスト"/>
        <xdr:cNvSpPr txBox="1"/>
      </xdr:nvSpPr>
      <xdr:spPr>
        <a:xfrm>
          <a:off x="16370300" y="1320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45700</xdr:rowOff>
    </xdr:from>
    <xdr:to>
      <xdr:col>81</xdr:col>
      <xdr:colOff>101600</xdr:colOff>
      <xdr:row>77</xdr:row>
      <xdr:rowOff>147300</xdr:rowOff>
    </xdr:to>
    <xdr:sp macro="" textlink="">
      <xdr:nvSpPr>
        <xdr:cNvPr id="639" name="楕円 638"/>
        <xdr:cNvSpPr/>
      </xdr:nvSpPr>
      <xdr:spPr>
        <a:xfrm>
          <a:off x="15430500" y="1324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138427</xdr:rowOff>
    </xdr:from>
    <xdr:ext cx="534377" cy="259045"/>
    <xdr:sp macro="" textlink="">
      <xdr:nvSpPr>
        <xdr:cNvPr id="640" name="テキスト ボックス 639"/>
        <xdr:cNvSpPr txBox="1"/>
      </xdr:nvSpPr>
      <xdr:spPr>
        <a:xfrm>
          <a:off x="15214111" y="1334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48245</xdr:rowOff>
    </xdr:from>
    <xdr:to>
      <xdr:col>76</xdr:col>
      <xdr:colOff>165100</xdr:colOff>
      <xdr:row>77</xdr:row>
      <xdr:rowOff>149845</xdr:rowOff>
    </xdr:to>
    <xdr:sp macro="" textlink="">
      <xdr:nvSpPr>
        <xdr:cNvPr id="641" name="楕円 640"/>
        <xdr:cNvSpPr/>
      </xdr:nvSpPr>
      <xdr:spPr>
        <a:xfrm>
          <a:off x="14541500" y="1324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140972</xdr:rowOff>
    </xdr:from>
    <xdr:ext cx="534377" cy="259045"/>
    <xdr:sp macro="" textlink="">
      <xdr:nvSpPr>
        <xdr:cNvPr id="642" name="テキスト ボックス 641"/>
        <xdr:cNvSpPr txBox="1"/>
      </xdr:nvSpPr>
      <xdr:spPr>
        <a:xfrm>
          <a:off x="14325111" y="133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26177</xdr:rowOff>
    </xdr:from>
    <xdr:to>
      <xdr:col>72</xdr:col>
      <xdr:colOff>38100</xdr:colOff>
      <xdr:row>77</xdr:row>
      <xdr:rowOff>127777</xdr:rowOff>
    </xdr:to>
    <xdr:sp macro="" textlink="">
      <xdr:nvSpPr>
        <xdr:cNvPr id="643" name="楕円 642"/>
        <xdr:cNvSpPr/>
      </xdr:nvSpPr>
      <xdr:spPr>
        <a:xfrm>
          <a:off x="13652500" y="1322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118904</xdr:rowOff>
    </xdr:from>
    <xdr:ext cx="534377" cy="259045"/>
    <xdr:sp macro="" textlink="">
      <xdr:nvSpPr>
        <xdr:cNvPr id="644" name="テキスト ボックス 643"/>
        <xdr:cNvSpPr txBox="1"/>
      </xdr:nvSpPr>
      <xdr:spPr>
        <a:xfrm>
          <a:off x="13436111" y="133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41461</xdr:rowOff>
    </xdr:from>
    <xdr:to>
      <xdr:col>67</xdr:col>
      <xdr:colOff>101600</xdr:colOff>
      <xdr:row>77</xdr:row>
      <xdr:rowOff>143061</xdr:rowOff>
    </xdr:to>
    <xdr:sp macro="" textlink="">
      <xdr:nvSpPr>
        <xdr:cNvPr id="645" name="楕円 644"/>
        <xdr:cNvSpPr/>
      </xdr:nvSpPr>
      <xdr:spPr>
        <a:xfrm>
          <a:off x="12763500" y="1324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134188</xdr:rowOff>
    </xdr:from>
    <xdr:ext cx="534377" cy="259045"/>
    <xdr:sp macro="" textlink="">
      <xdr:nvSpPr>
        <xdr:cNvPr id="646" name="テキスト ボックス 645"/>
        <xdr:cNvSpPr txBox="1"/>
      </xdr:nvSpPr>
      <xdr:spPr>
        <a:xfrm>
          <a:off x="12547111" y="1333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2" name="直線コネクタ 671"/>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3" name="積立金最小値テキスト"/>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4" name="直線コネクタ 673"/>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5" name="積立金最大値テキスト"/>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6" name="直線コネクタ 675"/>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100161</xdr:rowOff>
    </xdr:from>
    <xdr:to>
      <xdr:col>85</xdr:col>
      <xdr:colOff>127000</xdr:colOff>
      <xdr:row>99</xdr:row>
      <xdr:rowOff>8341</xdr:rowOff>
    </xdr:to>
    <xdr:cxnSp macro="">
      <xdr:nvCxnSpPr>
        <xdr:cNvPr id="677" name="直線コネクタ 676"/>
        <xdr:cNvCxnSpPr/>
      </xdr:nvCxnSpPr>
      <xdr:spPr>
        <a:xfrm>
          <a:off x="15481300" y="16902261"/>
          <a:ext cx="838200" cy="7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8" name="積立金平均値テキスト"/>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9" name="フローチャート: 判断 678"/>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100161</xdr:rowOff>
    </xdr:from>
    <xdr:to>
      <xdr:col>81</xdr:col>
      <xdr:colOff>50800</xdr:colOff>
      <xdr:row>99</xdr:row>
      <xdr:rowOff>20501</xdr:rowOff>
    </xdr:to>
    <xdr:cxnSp macro="">
      <xdr:nvCxnSpPr>
        <xdr:cNvPr id="680" name="直線コネクタ 679"/>
        <xdr:cNvCxnSpPr/>
      </xdr:nvCxnSpPr>
      <xdr:spPr>
        <a:xfrm flipV="1">
          <a:off x="14592300" y="16902261"/>
          <a:ext cx="889000" cy="9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1" name="フローチャート: 判断 680"/>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151750</xdr:rowOff>
    </xdr:from>
    <xdr:ext cx="534377" cy="259045"/>
    <xdr:sp macro="" textlink="">
      <xdr:nvSpPr>
        <xdr:cNvPr id="682" name="テキスト ボックス 681"/>
        <xdr:cNvSpPr txBox="1"/>
      </xdr:nvSpPr>
      <xdr:spPr>
        <a:xfrm>
          <a:off x="15214111" y="169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20501</xdr:rowOff>
    </xdr:from>
    <xdr:to>
      <xdr:col>76</xdr:col>
      <xdr:colOff>114300</xdr:colOff>
      <xdr:row>99</xdr:row>
      <xdr:rowOff>68726</xdr:rowOff>
    </xdr:to>
    <xdr:cxnSp macro="">
      <xdr:nvCxnSpPr>
        <xdr:cNvPr id="683" name="直線コネクタ 682"/>
        <xdr:cNvCxnSpPr/>
      </xdr:nvCxnSpPr>
      <xdr:spPr>
        <a:xfrm flipV="1">
          <a:off x="13703300" y="16994051"/>
          <a:ext cx="889000" cy="4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4" name="フローチャート: 判断 683"/>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5" name="テキスト ボックス 684"/>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55634</xdr:rowOff>
    </xdr:from>
    <xdr:to>
      <xdr:col>71</xdr:col>
      <xdr:colOff>177800</xdr:colOff>
      <xdr:row>99</xdr:row>
      <xdr:rowOff>68726</xdr:rowOff>
    </xdr:to>
    <xdr:cxnSp macro="">
      <xdr:nvCxnSpPr>
        <xdr:cNvPr id="686" name="直線コネクタ 685"/>
        <xdr:cNvCxnSpPr/>
      </xdr:nvCxnSpPr>
      <xdr:spPr>
        <a:xfrm>
          <a:off x="12814300" y="16857734"/>
          <a:ext cx="889000" cy="18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7" name="フローチャート: 判断 686"/>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8" name="テキスト ボックス 687"/>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9" name="フローチャート: 判断 688"/>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150426</xdr:rowOff>
    </xdr:from>
    <xdr:ext cx="534377" cy="259045"/>
    <xdr:sp macro="" textlink="">
      <xdr:nvSpPr>
        <xdr:cNvPr id="690" name="テキスト ボックス 689"/>
        <xdr:cNvSpPr txBox="1"/>
      </xdr:nvSpPr>
      <xdr:spPr>
        <a:xfrm>
          <a:off x="12547111" y="1695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128991</xdr:rowOff>
    </xdr:from>
    <xdr:to>
      <xdr:col>85</xdr:col>
      <xdr:colOff>177800</xdr:colOff>
      <xdr:row>99</xdr:row>
      <xdr:rowOff>59141</xdr:rowOff>
    </xdr:to>
    <xdr:sp macro="" textlink="">
      <xdr:nvSpPr>
        <xdr:cNvPr id="696" name="楕円 695"/>
        <xdr:cNvSpPr/>
      </xdr:nvSpPr>
      <xdr:spPr>
        <a:xfrm>
          <a:off x="16268700" y="1693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43918</xdr:rowOff>
    </xdr:from>
    <xdr:ext cx="534377" cy="259045"/>
    <xdr:sp macro="" textlink="">
      <xdr:nvSpPr>
        <xdr:cNvPr id="697" name="積立金該当値テキスト"/>
        <xdr:cNvSpPr txBox="1"/>
      </xdr:nvSpPr>
      <xdr:spPr>
        <a:xfrm>
          <a:off x="16370300" y="1684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49361</xdr:rowOff>
    </xdr:from>
    <xdr:to>
      <xdr:col>81</xdr:col>
      <xdr:colOff>101600</xdr:colOff>
      <xdr:row>98</xdr:row>
      <xdr:rowOff>150961</xdr:rowOff>
    </xdr:to>
    <xdr:sp macro="" textlink="">
      <xdr:nvSpPr>
        <xdr:cNvPr id="698" name="楕円 697"/>
        <xdr:cNvSpPr/>
      </xdr:nvSpPr>
      <xdr:spPr>
        <a:xfrm>
          <a:off x="15430500" y="1685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167488</xdr:rowOff>
    </xdr:from>
    <xdr:ext cx="534377" cy="259045"/>
    <xdr:sp macro="" textlink="">
      <xdr:nvSpPr>
        <xdr:cNvPr id="699" name="テキスト ボックス 698"/>
        <xdr:cNvSpPr txBox="1"/>
      </xdr:nvSpPr>
      <xdr:spPr>
        <a:xfrm>
          <a:off x="15214111" y="1662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141151</xdr:rowOff>
    </xdr:from>
    <xdr:to>
      <xdr:col>76</xdr:col>
      <xdr:colOff>165100</xdr:colOff>
      <xdr:row>99</xdr:row>
      <xdr:rowOff>71301</xdr:rowOff>
    </xdr:to>
    <xdr:sp macro="" textlink="">
      <xdr:nvSpPr>
        <xdr:cNvPr id="700" name="楕円 699"/>
        <xdr:cNvSpPr/>
      </xdr:nvSpPr>
      <xdr:spPr>
        <a:xfrm>
          <a:off x="14541500" y="1694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62428</xdr:rowOff>
    </xdr:from>
    <xdr:ext cx="534377" cy="259045"/>
    <xdr:sp macro="" textlink="">
      <xdr:nvSpPr>
        <xdr:cNvPr id="701" name="テキスト ボックス 700"/>
        <xdr:cNvSpPr txBox="1"/>
      </xdr:nvSpPr>
      <xdr:spPr>
        <a:xfrm>
          <a:off x="14325111" y="170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17926</xdr:rowOff>
    </xdr:from>
    <xdr:to>
      <xdr:col>72</xdr:col>
      <xdr:colOff>38100</xdr:colOff>
      <xdr:row>99</xdr:row>
      <xdr:rowOff>119526</xdr:rowOff>
    </xdr:to>
    <xdr:sp macro="" textlink="">
      <xdr:nvSpPr>
        <xdr:cNvPr id="702" name="楕円 701"/>
        <xdr:cNvSpPr/>
      </xdr:nvSpPr>
      <xdr:spPr>
        <a:xfrm>
          <a:off x="13652500" y="1699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110653</xdr:rowOff>
    </xdr:from>
    <xdr:ext cx="469744" cy="259045"/>
    <xdr:sp macro="" textlink="">
      <xdr:nvSpPr>
        <xdr:cNvPr id="703" name="テキスト ボックス 702"/>
        <xdr:cNvSpPr txBox="1"/>
      </xdr:nvSpPr>
      <xdr:spPr>
        <a:xfrm>
          <a:off x="13468428" y="1708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4834</xdr:rowOff>
    </xdr:from>
    <xdr:to>
      <xdr:col>67</xdr:col>
      <xdr:colOff>101600</xdr:colOff>
      <xdr:row>98</xdr:row>
      <xdr:rowOff>106434</xdr:rowOff>
    </xdr:to>
    <xdr:sp macro="" textlink="">
      <xdr:nvSpPr>
        <xdr:cNvPr id="704" name="楕円 703"/>
        <xdr:cNvSpPr/>
      </xdr:nvSpPr>
      <xdr:spPr>
        <a:xfrm>
          <a:off x="12763500" y="1680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122961</xdr:rowOff>
    </xdr:from>
    <xdr:ext cx="534377" cy="259045"/>
    <xdr:sp macro="" textlink="">
      <xdr:nvSpPr>
        <xdr:cNvPr id="705" name="テキスト ボックス 704"/>
        <xdr:cNvSpPr txBox="1"/>
      </xdr:nvSpPr>
      <xdr:spPr>
        <a:xfrm>
          <a:off x="12547111" y="1658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7" name="直線コネクタ 726"/>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30" name="投資及び出資金最大値テキスト"/>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1" name="直線コネクタ 730"/>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67142</xdr:rowOff>
    </xdr:from>
    <xdr:to>
      <xdr:col>116</xdr:col>
      <xdr:colOff>63500</xdr:colOff>
      <xdr:row>38</xdr:row>
      <xdr:rowOff>104724</xdr:rowOff>
    </xdr:to>
    <xdr:cxnSp macro="">
      <xdr:nvCxnSpPr>
        <xdr:cNvPr id="732" name="直線コネクタ 731"/>
        <xdr:cNvCxnSpPr/>
      </xdr:nvCxnSpPr>
      <xdr:spPr>
        <a:xfrm flipV="1">
          <a:off x="21323300" y="6410792"/>
          <a:ext cx="838200" cy="20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142628</xdr:rowOff>
    </xdr:from>
    <xdr:ext cx="469744" cy="259045"/>
    <xdr:sp macro="" textlink="">
      <xdr:nvSpPr>
        <xdr:cNvPr id="733" name="投資及び出資金平均値テキスト"/>
        <xdr:cNvSpPr txBox="1"/>
      </xdr:nvSpPr>
      <xdr:spPr>
        <a:xfrm>
          <a:off x="22212300" y="6486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4" name="フローチャート: 判断 733"/>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104724</xdr:rowOff>
    </xdr:from>
    <xdr:to>
      <xdr:col>111</xdr:col>
      <xdr:colOff>177800</xdr:colOff>
      <xdr:row>38</xdr:row>
      <xdr:rowOff>139700</xdr:rowOff>
    </xdr:to>
    <xdr:cxnSp macro="">
      <xdr:nvCxnSpPr>
        <xdr:cNvPr id="735" name="直線コネクタ 734"/>
        <xdr:cNvCxnSpPr/>
      </xdr:nvCxnSpPr>
      <xdr:spPr>
        <a:xfrm flipV="1">
          <a:off x="20434300" y="6619824"/>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6" name="フローチャート: 判断 735"/>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7" name="テキスト ボックス 736"/>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139105</xdr:rowOff>
    </xdr:from>
    <xdr:to>
      <xdr:col>107</xdr:col>
      <xdr:colOff>50800</xdr:colOff>
      <xdr:row>38</xdr:row>
      <xdr:rowOff>139700</xdr:rowOff>
    </xdr:to>
    <xdr:cxnSp macro="">
      <xdr:nvCxnSpPr>
        <xdr:cNvPr id="738" name="直線コネクタ 737"/>
        <xdr:cNvCxnSpPr/>
      </xdr:nvCxnSpPr>
      <xdr:spPr>
        <a:xfrm>
          <a:off x="19545300" y="6482755"/>
          <a:ext cx="889000" cy="17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9" name="フローチャート: 判断 738"/>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40" name="テキスト ボックス 739"/>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104587</xdr:rowOff>
    </xdr:from>
    <xdr:to>
      <xdr:col>102</xdr:col>
      <xdr:colOff>114300</xdr:colOff>
      <xdr:row>37</xdr:row>
      <xdr:rowOff>139105</xdr:rowOff>
    </xdr:to>
    <xdr:cxnSp macro="">
      <xdr:nvCxnSpPr>
        <xdr:cNvPr id="741" name="直線コネクタ 740"/>
        <xdr:cNvCxnSpPr/>
      </xdr:nvCxnSpPr>
      <xdr:spPr>
        <a:xfrm>
          <a:off x="18656300" y="6105337"/>
          <a:ext cx="889000" cy="37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2" name="フローチャート: 判断 741"/>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104132</xdr:rowOff>
    </xdr:from>
    <xdr:ext cx="469744" cy="259045"/>
    <xdr:sp macro="" textlink="">
      <xdr:nvSpPr>
        <xdr:cNvPr id="743" name="テキスト ボックス 742"/>
        <xdr:cNvSpPr txBox="1"/>
      </xdr:nvSpPr>
      <xdr:spPr>
        <a:xfrm>
          <a:off x="19310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4" name="フローチャート: 判断 743"/>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134901</xdr:rowOff>
    </xdr:from>
    <xdr:ext cx="469744" cy="259045"/>
    <xdr:sp macro="" textlink="">
      <xdr:nvSpPr>
        <xdr:cNvPr id="745" name="テキスト ボックス 744"/>
        <xdr:cNvSpPr txBox="1"/>
      </xdr:nvSpPr>
      <xdr:spPr>
        <a:xfrm>
          <a:off x="18421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16342</xdr:rowOff>
    </xdr:from>
    <xdr:to>
      <xdr:col>116</xdr:col>
      <xdr:colOff>114300</xdr:colOff>
      <xdr:row>37</xdr:row>
      <xdr:rowOff>117942</xdr:rowOff>
    </xdr:to>
    <xdr:sp macro="" textlink="">
      <xdr:nvSpPr>
        <xdr:cNvPr id="751" name="楕円 750"/>
        <xdr:cNvSpPr/>
      </xdr:nvSpPr>
      <xdr:spPr>
        <a:xfrm>
          <a:off x="22110700" y="635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39219</xdr:rowOff>
    </xdr:from>
    <xdr:ext cx="469744" cy="259045"/>
    <xdr:sp macro="" textlink="">
      <xdr:nvSpPr>
        <xdr:cNvPr id="752" name="投資及び出資金該当値テキスト"/>
        <xdr:cNvSpPr txBox="1"/>
      </xdr:nvSpPr>
      <xdr:spPr>
        <a:xfrm>
          <a:off x="22212300" y="621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53924</xdr:rowOff>
    </xdr:from>
    <xdr:to>
      <xdr:col>112</xdr:col>
      <xdr:colOff>38100</xdr:colOff>
      <xdr:row>38</xdr:row>
      <xdr:rowOff>155524</xdr:rowOff>
    </xdr:to>
    <xdr:sp macro="" textlink="">
      <xdr:nvSpPr>
        <xdr:cNvPr id="753" name="楕円 752"/>
        <xdr:cNvSpPr/>
      </xdr:nvSpPr>
      <xdr:spPr>
        <a:xfrm>
          <a:off x="21272500" y="65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146651</xdr:rowOff>
    </xdr:from>
    <xdr:ext cx="378565" cy="259045"/>
    <xdr:sp macro="" textlink="">
      <xdr:nvSpPr>
        <xdr:cNvPr id="754" name="テキスト ボックス 753"/>
        <xdr:cNvSpPr txBox="1"/>
      </xdr:nvSpPr>
      <xdr:spPr>
        <a:xfrm>
          <a:off x="21134017" y="6661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88305</xdr:rowOff>
    </xdr:from>
    <xdr:to>
      <xdr:col>102</xdr:col>
      <xdr:colOff>165100</xdr:colOff>
      <xdr:row>38</xdr:row>
      <xdr:rowOff>18455</xdr:rowOff>
    </xdr:to>
    <xdr:sp macro="" textlink="">
      <xdr:nvSpPr>
        <xdr:cNvPr id="757" name="楕円 756"/>
        <xdr:cNvSpPr/>
      </xdr:nvSpPr>
      <xdr:spPr>
        <a:xfrm>
          <a:off x="19494500" y="64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34982</xdr:rowOff>
    </xdr:from>
    <xdr:ext cx="469744" cy="259045"/>
    <xdr:sp macro="" textlink="">
      <xdr:nvSpPr>
        <xdr:cNvPr id="758" name="テキスト ボックス 757"/>
        <xdr:cNvSpPr txBox="1"/>
      </xdr:nvSpPr>
      <xdr:spPr>
        <a:xfrm>
          <a:off x="19310428" y="620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53787</xdr:rowOff>
    </xdr:from>
    <xdr:to>
      <xdr:col>98</xdr:col>
      <xdr:colOff>38100</xdr:colOff>
      <xdr:row>35</xdr:row>
      <xdr:rowOff>155387</xdr:rowOff>
    </xdr:to>
    <xdr:sp macro="" textlink="">
      <xdr:nvSpPr>
        <xdr:cNvPr id="759" name="楕円 758"/>
        <xdr:cNvSpPr/>
      </xdr:nvSpPr>
      <xdr:spPr>
        <a:xfrm>
          <a:off x="18605500" y="605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464</xdr:rowOff>
    </xdr:from>
    <xdr:ext cx="534377" cy="259045"/>
    <xdr:sp macro="" textlink="">
      <xdr:nvSpPr>
        <xdr:cNvPr id="760" name="テキスト ボックス 759"/>
        <xdr:cNvSpPr txBox="1"/>
      </xdr:nvSpPr>
      <xdr:spPr>
        <a:xfrm>
          <a:off x="18389111" y="58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4" name="直線コネクタ 783"/>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7" name="貸付金最大値テキスト"/>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8" name="直線コネクタ 787"/>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90" name="貸付金平均値テキスト"/>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1" name="フローチャート: 判断 790"/>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3" name="フローチャート: 判断 792"/>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4" name="テキスト ボックス 793"/>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40792</xdr:rowOff>
    </xdr:from>
    <xdr:to>
      <xdr:col>107</xdr:col>
      <xdr:colOff>50800</xdr:colOff>
      <xdr:row>59</xdr:row>
      <xdr:rowOff>44450</xdr:rowOff>
    </xdr:to>
    <xdr:cxnSp macro="">
      <xdr:nvCxnSpPr>
        <xdr:cNvPr id="795" name="直線コネクタ 794"/>
        <xdr:cNvCxnSpPr/>
      </xdr:nvCxnSpPr>
      <xdr:spPr>
        <a:xfrm>
          <a:off x="19545300" y="9641992"/>
          <a:ext cx="889000" cy="51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6" name="フローチャート: 判断 795"/>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7" name="テキスト ボックス 796"/>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40792</xdr:rowOff>
    </xdr:from>
    <xdr:to>
      <xdr:col>102</xdr:col>
      <xdr:colOff>114300</xdr:colOff>
      <xdr:row>59</xdr:row>
      <xdr:rowOff>43707</xdr:rowOff>
    </xdr:to>
    <xdr:cxnSp macro="">
      <xdr:nvCxnSpPr>
        <xdr:cNvPr id="798" name="直線コネクタ 797"/>
        <xdr:cNvCxnSpPr/>
      </xdr:nvCxnSpPr>
      <xdr:spPr>
        <a:xfrm flipV="1">
          <a:off x="18656300" y="9641992"/>
          <a:ext cx="889000" cy="51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9" name="フローチャート: 判断 798"/>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42315</xdr:rowOff>
    </xdr:from>
    <xdr:ext cx="469744" cy="259045"/>
    <xdr:sp macro="" textlink="">
      <xdr:nvSpPr>
        <xdr:cNvPr id="800" name="テキスト ボックス 799"/>
        <xdr:cNvSpPr txBox="1"/>
      </xdr:nvSpPr>
      <xdr:spPr>
        <a:xfrm>
          <a:off x="19310428" y="101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1" name="フローチャート: 判断 800"/>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2" name="テキスト ボックス 801"/>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161442</xdr:rowOff>
    </xdr:from>
    <xdr:to>
      <xdr:col>102</xdr:col>
      <xdr:colOff>165100</xdr:colOff>
      <xdr:row>56</xdr:row>
      <xdr:rowOff>91592</xdr:rowOff>
    </xdr:to>
    <xdr:sp macro="" textlink="">
      <xdr:nvSpPr>
        <xdr:cNvPr id="814" name="楕円 813"/>
        <xdr:cNvSpPr/>
      </xdr:nvSpPr>
      <xdr:spPr>
        <a:xfrm>
          <a:off x="19494500" y="959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108119</xdr:rowOff>
    </xdr:from>
    <xdr:ext cx="534377" cy="259045"/>
    <xdr:sp macro="" textlink="">
      <xdr:nvSpPr>
        <xdr:cNvPr id="815" name="テキスト ボックス 814"/>
        <xdr:cNvSpPr txBox="1"/>
      </xdr:nvSpPr>
      <xdr:spPr>
        <a:xfrm>
          <a:off x="19278111" y="93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164357</xdr:rowOff>
    </xdr:from>
    <xdr:to>
      <xdr:col>98</xdr:col>
      <xdr:colOff>38100</xdr:colOff>
      <xdr:row>59</xdr:row>
      <xdr:rowOff>94507</xdr:rowOff>
    </xdr:to>
    <xdr:sp macro="" textlink="">
      <xdr:nvSpPr>
        <xdr:cNvPr id="816" name="楕円 815"/>
        <xdr:cNvSpPr/>
      </xdr:nvSpPr>
      <xdr:spPr>
        <a:xfrm>
          <a:off x="18605500" y="1010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85634</xdr:rowOff>
    </xdr:from>
    <xdr:ext cx="313932" cy="259045"/>
    <xdr:sp macro="" textlink="">
      <xdr:nvSpPr>
        <xdr:cNvPr id="817" name="テキスト ボックス 816"/>
        <xdr:cNvSpPr txBox="1"/>
      </xdr:nvSpPr>
      <xdr:spPr>
        <a:xfrm>
          <a:off x="18499333" y="10201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4" name="直線コネクタ 843"/>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5" name="繰出金最小値テキスト"/>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6" name="直線コネクタ 845"/>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7" name="繰出金最大値テキスト"/>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8" name="直線コネクタ 847"/>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10868</xdr:rowOff>
    </xdr:from>
    <xdr:to>
      <xdr:col>116</xdr:col>
      <xdr:colOff>63500</xdr:colOff>
      <xdr:row>78</xdr:row>
      <xdr:rowOff>40635</xdr:rowOff>
    </xdr:to>
    <xdr:cxnSp macro="">
      <xdr:nvCxnSpPr>
        <xdr:cNvPr id="849" name="直線コネクタ 848"/>
        <xdr:cNvCxnSpPr/>
      </xdr:nvCxnSpPr>
      <xdr:spPr>
        <a:xfrm flipV="1">
          <a:off x="21323300" y="13383968"/>
          <a:ext cx="838200" cy="2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50" name="繰出金平均値テキスト"/>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1" name="フローチャート: 判断 850"/>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33483</xdr:rowOff>
    </xdr:from>
    <xdr:to>
      <xdr:col>111</xdr:col>
      <xdr:colOff>177800</xdr:colOff>
      <xdr:row>78</xdr:row>
      <xdr:rowOff>40635</xdr:rowOff>
    </xdr:to>
    <xdr:cxnSp macro="">
      <xdr:nvCxnSpPr>
        <xdr:cNvPr id="852" name="直線コネクタ 851"/>
        <xdr:cNvCxnSpPr/>
      </xdr:nvCxnSpPr>
      <xdr:spPr>
        <a:xfrm>
          <a:off x="20434300" y="13406583"/>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3" name="フローチャート: 判断 852"/>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4" name="テキスト ボックス 853"/>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33483</xdr:rowOff>
    </xdr:from>
    <xdr:to>
      <xdr:col>107</xdr:col>
      <xdr:colOff>50800</xdr:colOff>
      <xdr:row>78</xdr:row>
      <xdr:rowOff>114097</xdr:rowOff>
    </xdr:to>
    <xdr:cxnSp macro="">
      <xdr:nvCxnSpPr>
        <xdr:cNvPr id="855" name="直線コネクタ 854"/>
        <xdr:cNvCxnSpPr/>
      </xdr:nvCxnSpPr>
      <xdr:spPr>
        <a:xfrm flipV="1">
          <a:off x="19545300" y="13406583"/>
          <a:ext cx="889000" cy="8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6" name="フローチャート: 判断 855"/>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7" name="テキスト ボックス 856"/>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97703</xdr:rowOff>
    </xdr:from>
    <xdr:to>
      <xdr:col>102</xdr:col>
      <xdr:colOff>114300</xdr:colOff>
      <xdr:row>78</xdr:row>
      <xdr:rowOff>114097</xdr:rowOff>
    </xdr:to>
    <xdr:cxnSp macro="">
      <xdr:nvCxnSpPr>
        <xdr:cNvPr id="858" name="直線コネクタ 857"/>
        <xdr:cNvCxnSpPr/>
      </xdr:nvCxnSpPr>
      <xdr:spPr>
        <a:xfrm>
          <a:off x="18656300" y="13470803"/>
          <a:ext cx="8890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9" name="フローチャート: 判断 858"/>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60" name="テキスト ボックス 859"/>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1" name="フローチャート: 判断 860"/>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2" name="テキスト ボックス 861"/>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131518</xdr:rowOff>
    </xdr:from>
    <xdr:to>
      <xdr:col>116</xdr:col>
      <xdr:colOff>114300</xdr:colOff>
      <xdr:row>78</xdr:row>
      <xdr:rowOff>61668</xdr:rowOff>
    </xdr:to>
    <xdr:sp macro="" textlink="">
      <xdr:nvSpPr>
        <xdr:cNvPr id="868" name="楕円 867"/>
        <xdr:cNvSpPr/>
      </xdr:nvSpPr>
      <xdr:spPr>
        <a:xfrm>
          <a:off x="22110700" y="1333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109945</xdr:rowOff>
    </xdr:from>
    <xdr:ext cx="534377" cy="259045"/>
    <xdr:sp macro="" textlink="">
      <xdr:nvSpPr>
        <xdr:cNvPr id="869" name="繰出金該当値テキスト"/>
        <xdr:cNvSpPr txBox="1"/>
      </xdr:nvSpPr>
      <xdr:spPr>
        <a:xfrm>
          <a:off x="22212300" y="1331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161285</xdr:rowOff>
    </xdr:from>
    <xdr:to>
      <xdr:col>112</xdr:col>
      <xdr:colOff>38100</xdr:colOff>
      <xdr:row>78</xdr:row>
      <xdr:rowOff>91435</xdr:rowOff>
    </xdr:to>
    <xdr:sp macro="" textlink="">
      <xdr:nvSpPr>
        <xdr:cNvPr id="870" name="楕円 869"/>
        <xdr:cNvSpPr/>
      </xdr:nvSpPr>
      <xdr:spPr>
        <a:xfrm>
          <a:off x="21272500" y="1336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82562</xdr:rowOff>
    </xdr:from>
    <xdr:ext cx="534377" cy="259045"/>
    <xdr:sp macro="" textlink="">
      <xdr:nvSpPr>
        <xdr:cNvPr id="871" name="テキスト ボックス 870"/>
        <xdr:cNvSpPr txBox="1"/>
      </xdr:nvSpPr>
      <xdr:spPr>
        <a:xfrm>
          <a:off x="21056111" y="1345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154133</xdr:rowOff>
    </xdr:from>
    <xdr:to>
      <xdr:col>107</xdr:col>
      <xdr:colOff>101600</xdr:colOff>
      <xdr:row>78</xdr:row>
      <xdr:rowOff>84283</xdr:rowOff>
    </xdr:to>
    <xdr:sp macro="" textlink="">
      <xdr:nvSpPr>
        <xdr:cNvPr id="872" name="楕円 871"/>
        <xdr:cNvSpPr/>
      </xdr:nvSpPr>
      <xdr:spPr>
        <a:xfrm>
          <a:off x="20383500" y="1335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75410</xdr:rowOff>
    </xdr:from>
    <xdr:ext cx="534377" cy="259045"/>
    <xdr:sp macro="" textlink="">
      <xdr:nvSpPr>
        <xdr:cNvPr id="873" name="テキスト ボックス 872"/>
        <xdr:cNvSpPr txBox="1"/>
      </xdr:nvSpPr>
      <xdr:spPr>
        <a:xfrm>
          <a:off x="20167111" y="1344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63297</xdr:rowOff>
    </xdr:from>
    <xdr:to>
      <xdr:col>102</xdr:col>
      <xdr:colOff>165100</xdr:colOff>
      <xdr:row>78</xdr:row>
      <xdr:rowOff>164897</xdr:rowOff>
    </xdr:to>
    <xdr:sp macro="" textlink="">
      <xdr:nvSpPr>
        <xdr:cNvPr id="874" name="楕円 873"/>
        <xdr:cNvSpPr/>
      </xdr:nvSpPr>
      <xdr:spPr>
        <a:xfrm>
          <a:off x="19494500" y="1343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156024</xdr:rowOff>
    </xdr:from>
    <xdr:ext cx="534377" cy="259045"/>
    <xdr:sp macro="" textlink="">
      <xdr:nvSpPr>
        <xdr:cNvPr id="875" name="テキスト ボックス 874"/>
        <xdr:cNvSpPr txBox="1"/>
      </xdr:nvSpPr>
      <xdr:spPr>
        <a:xfrm>
          <a:off x="19278111" y="1352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46903</xdr:rowOff>
    </xdr:from>
    <xdr:to>
      <xdr:col>98</xdr:col>
      <xdr:colOff>38100</xdr:colOff>
      <xdr:row>78</xdr:row>
      <xdr:rowOff>148503</xdr:rowOff>
    </xdr:to>
    <xdr:sp macro="" textlink="">
      <xdr:nvSpPr>
        <xdr:cNvPr id="876" name="楕円 875"/>
        <xdr:cNvSpPr/>
      </xdr:nvSpPr>
      <xdr:spPr>
        <a:xfrm>
          <a:off x="18605500" y="1342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139630</xdr:rowOff>
    </xdr:from>
    <xdr:ext cx="534377" cy="259045"/>
    <xdr:sp macro="" textlink="">
      <xdr:nvSpPr>
        <xdr:cNvPr id="877" name="テキスト ボックス 876"/>
        <xdr:cNvSpPr txBox="1"/>
      </xdr:nvSpPr>
      <xdr:spPr>
        <a:xfrm>
          <a:off x="18389111" y="1351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a:t>
          </a:r>
          <a:r>
            <a:rPr kumimoji="1" lang="ja-JP" altLang="en-US" sz="1100">
              <a:latin typeface="+mn-ea"/>
              <a:ea typeface="+mn-ea"/>
            </a:rPr>
            <a:t>歳出決算総額は、住民一人当たり</a:t>
          </a:r>
          <a:r>
            <a:rPr kumimoji="1" lang="en-US" altLang="ja-JP" sz="1100">
              <a:latin typeface="+mn-ea"/>
              <a:ea typeface="+mn-ea"/>
            </a:rPr>
            <a:t>736,856</a:t>
          </a:r>
          <a:r>
            <a:rPr kumimoji="1" lang="ja-JP" altLang="en-US" sz="1100">
              <a:latin typeface="+mn-ea"/>
              <a:ea typeface="+mn-ea"/>
            </a:rPr>
            <a:t>円となっている。主な構成項目である扶助費は、住民一人当たり</a:t>
          </a:r>
          <a:r>
            <a:rPr kumimoji="1" lang="en-US" altLang="ja-JP" sz="1100">
              <a:latin typeface="+mn-ea"/>
              <a:ea typeface="+mn-ea"/>
            </a:rPr>
            <a:t>106,893</a:t>
          </a:r>
          <a:r>
            <a:rPr kumimoji="1" lang="ja-JP" altLang="en-US" sz="1100">
              <a:latin typeface="+mn-ea"/>
              <a:ea typeface="+mn-ea"/>
            </a:rPr>
            <a:t>円と前年度より減少している。</a:t>
          </a:r>
          <a:endParaRPr kumimoji="1" lang="en-US" altLang="ja-JP" sz="1100">
            <a:latin typeface="+mn-ea"/>
            <a:ea typeface="+mn-ea"/>
          </a:endParaRPr>
        </a:p>
        <a:p>
          <a:r>
            <a:rPr kumimoji="1" lang="ja-JP" altLang="en-US" sz="1100">
              <a:latin typeface="+mn-ea"/>
              <a:ea typeface="+mn-ea"/>
            </a:rPr>
            <a:t>これは、コロナの影響による一時的な保育所等の利用額の減によるものである。障害者に対する更生医療や自立支援給付金の額が年々増加傾向であり、</a:t>
          </a:r>
          <a:endParaRPr kumimoji="1" lang="en-US" altLang="ja-JP" sz="1100">
            <a:latin typeface="+mn-ea"/>
            <a:ea typeface="+mn-ea"/>
          </a:endParaRPr>
        </a:p>
        <a:p>
          <a:r>
            <a:rPr kumimoji="1" lang="ja-JP" altLang="en-US" sz="1100" u="none">
              <a:latin typeface="+mn-ea"/>
              <a:ea typeface="+mn-ea"/>
            </a:rPr>
            <a:t>扶助費の給付適正化に取り組む。</a:t>
          </a:r>
          <a:endParaRPr kumimoji="1" lang="en-US" altLang="ja-JP" sz="1100" u="none">
            <a:latin typeface="+mn-ea"/>
            <a:ea typeface="+mn-ea"/>
          </a:endParaRPr>
        </a:p>
        <a:p>
          <a:r>
            <a:rPr kumimoji="1" lang="ja-JP" altLang="en-US" sz="1100">
              <a:latin typeface="+mn-ea"/>
              <a:ea typeface="+mn-ea"/>
            </a:rPr>
            <a:t>　また、会計年度任用職員制度の導入や再任用職員の基本給の増により、人件費が</a:t>
          </a:r>
          <a:r>
            <a:rPr kumimoji="1" lang="en-US" altLang="ja-JP" sz="1100">
              <a:latin typeface="+mn-ea"/>
              <a:ea typeface="+mn-ea"/>
            </a:rPr>
            <a:t>119,232</a:t>
          </a:r>
          <a:r>
            <a:rPr kumimoji="1" lang="ja-JP" altLang="en-US" sz="1100">
              <a:latin typeface="+mn-ea"/>
              <a:ea typeface="+mn-ea"/>
            </a:rPr>
            <a:t>円と前年度より増加している。類似団体を下回っているが、</a:t>
          </a:r>
          <a:endParaRPr kumimoji="1" lang="en-US" altLang="ja-JP" sz="1100">
            <a:latin typeface="+mn-ea"/>
            <a:ea typeface="+mn-ea"/>
          </a:endParaRPr>
        </a:p>
        <a:p>
          <a:r>
            <a:rPr kumimoji="1" lang="ja-JP" altLang="en-US" sz="1100">
              <a:latin typeface="+mn-ea"/>
              <a:ea typeface="+mn-ea"/>
            </a:rPr>
            <a:t>歳出全体に占める人件費の割合は類似団体と差異がないため、引き続き事務の効率化が求められる。</a:t>
          </a:r>
          <a:endParaRPr kumimoji="1" lang="en-US" altLang="ja-JP" sz="1100">
            <a:latin typeface="+mn-ea"/>
            <a:ea typeface="+mn-ea"/>
          </a:endParaRPr>
        </a:p>
        <a:p>
          <a:endParaRPr kumimoji="1" lang="ja-JP" altLang="en-US"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8,881
8,831
8.04
6,950,620
6,544,019
405,196
2,821,961
5,106,130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40259</xdr:rowOff>
    </xdr:from>
    <xdr:to>
      <xdr:col>24</xdr:col>
      <xdr:colOff>63500</xdr:colOff>
      <xdr:row>35</xdr:row>
      <xdr:rowOff>60833</xdr:rowOff>
    </xdr:to>
    <xdr:cxnSp macro="">
      <xdr:nvCxnSpPr>
        <xdr:cNvPr id="61" name="直線コネクタ 60"/>
        <xdr:cNvCxnSpPr/>
      </xdr:nvCxnSpPr>
      <xdr:spPr>
        <a:xfrm>
          <a:off x="3797300" y="6041009"/>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40259</xdr:rowOff>
    </xdr:from>
    <xdr:to>
      <xdr:col>19</xdr:col>
      <xdr:colOff>177800</xdr:colOff>
      <xdr:row>35</xdr:row>
      <xdr:rowOff>100457</xdr:rowOff>
    </xdr:to>
    <xdr:cxnSp macro="">
      <xdr:nvCxnSpPr>
        <xdr:cNvPr id="64" name="直線コネクタ 63"/>
        <xdr:cNvCxnSpPr/>
      </xdr:nvCxnSpPr>
      <xdr:spPr>
        <a:xfrm flipV="1">
          <a:off x="2908300" y="6041009"/>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105681</xdr:rowOff>
    </xdr:from>
    <xdr:ext cx="469744" cy="259045"/>
    <xdr:sp macro="" textlink="">
      <xdr:nvSpPr>
        <xdr:cNvPr id="66" name="テキスト ボックス 65"/>
        <xdr:cNvSpPr txBox="1"/>
      </xdr:nvSpPr>
      <xdr:spPr>
        <a:xfrm>
          <a:off x="3562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67501</xdr:rowOff>
    </xdr:from>
    <xdr:to>
      <xdr:col>15</xdr:col>
      <xdr:colOff>50800</xdr:colOff>
      <xdr:row>35</xdr:row>
      <xdr:rowOff>100457</xdr:rowOff>
    </xdr:to>
    <xdr:cxnSp macro="">
      <xdr:nvCxnSpPr>
        <xdr:cNvPr id="67" name="直線コネクタ 66"/>
        <xdr:cNvCxnSpPr/>
      </xdr:nvCxnSpPr>
      <xdr:spPr>
        <a:xfrm>
          <a:off x="2019300" y="6068251"/>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103205</xdr:rowOff>
    </xdr:from>
    <xdr:ext cx="469744" cy="259045"/>
    <xdr:sp macro="" textlink="">
      <xdr:nvSpPr>
        <xdr:cNvPr id="69" name="テキスト ボックス 68"/>
        <xdr:cNvSpPr txBox="1"/>
      </xdr:nvSpPr>
      <xdr:spPr>
        <a:xfrm>
          <a:off x="2673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67501</xdr:rowOff>
    </xdr:from>
    <xdr:to>
      <xdr:col>10</xdr:col>
      <xdr:colOff>114300</xdr:colOff>
      <xdr:row>36</xdr:row>
      <xdr:rowOff>98552</xdr:rowOff>
    </xdr:to>
    <xdr:cxnSp macro="">
      <xdr:nvCxnSpPr>
        <xdr:cNvPr id="70" name="直線コネクタ 69"/>
        <xdr:cNvCxnSpPr/>
      </xdr:nvCxnSpPr>
      <xdr:spPr>
        <a:xfrm flipV="1">
          <a:off x="1130300" y="6068251"/>
          <a:ext cx="889000" cy="20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133875</xdr:rowOff>
    </xdr:from>
    <xdr:ext cx="469744" cy="259045"/>
    <xdr:sp macro="" textlink="">
      <xdr:nvSpPr>
        <xdr:cNvPr id="72" name="テキスト ボックス 71"/>
        <xdr:cNvSpPr txBox="1"/>
      </xdr:nvSpPr>
      <xdr:spPr>
        <a:xfrm>
          <a:off x="1784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10033</xdr:rowOff>
    </xdr:from>
    <xdr:to>
      <xdr:col>24</xdr:col>
      <xdr:colOff>114300</xdr:colOff>
      <xdr:row>35</xdr:row>
      <xdr:rowOff>111633</xdr:rowOff>
    </xdr:to>
    <xdr:sp macro="" textlink="">
      <xdr:nvSpPr>
        <xdr:cNvPr id="80" name="楕円 79"/>
        <xdr:cNvSpPr/>
      </xdr:nvSpPr>
      <xdr:spPr>
        <a:xfrm>
          <a:off x="4584700" y="601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32910</xdr:rowOff>
    </xdr:from>
    <xdr:ext cx="469744" cy="259045"/>
    <xdr:sp macro="" textlink="">
      <xdr:nvSpPr>
        <xdr:cNvPr id="81" name="議会費該当値テキスト"/>
        <xdr:cNvSpPr txBox="1"/>
      </xdr:nvSpPr>
      <xdr:spPr>
        <a:xfrm>
          <a:off x="4686300"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160909</xdr:rowOff>
    </xdr:from>
    <xdr:to>
      <xdr:col>20</xdr:col>
      <xdr:colOff>38100</xdr:colOff>
      <xdr:row>35</xdr:row>
      <xdr:rowOff>91059</xdr:rowOff>
    </xdr:to>
    <xdr:sp macro="" textlink="">
      <xdr:nvSpPr>
        <xdr:cNvPr id="82" name="楕円 81"/>
        <xdr:cNvSpPr/>
      </xdr:nvSpPr>
      <xdr:spPr>
        <a:xfrm>
          <a:off x="3746500" y="59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82186</xdr:rowOff>
    </xdr:from>
    <xdr:ext cx="469744" cy="259045"/>
    <xdr:sp macro="" textlink="">
      <xdr:nvSpPr>
        <xdr:cNvPr id="83" name="テキスト ボックス 82"/>
        <xdr:cNvSpPr txBox="1"/>
      </xdr:nvSpPr>
      <xdr:spPr>
        <a:xfrm>
          <a:off x="3562428" y="608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49657</xdr:rowOff>
    </xdr:from>
    <xdr:to>
      <xdr:col>15</xdr:col>
      <xdr:colOff>101600</xdr:colOff>
      <xdr:row>35</xdr:row>
      <xdr:rowOff>151257</xdr:rowOff>
    </xdr:to>
    <xdr:sp macro="" textlink="">
      <xdr:nvSpPr>
        <xdr:cNvPr id="84" name="楕円 83"/>
        <xdr:cNvSpPr/>
      </xdr:nvSpPr>
      <xdr:spPr>
        <a:xfrm>
          <a:off x="2857500" y="605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142384</xdr:rowOff>
    </xdr:from>
    <xdr:ext cx="469744" cy="259045"/>
    <xdr:sp macro="" textlink="">
      <xdr:nvSpPr>
        <xdr:cNvPr id="85" name="テキスト ボックス 84"/>
        <xdr:cNvSpPr txBox="1"/>
      </xdr:nvSpPr>
      <xdr:spPr>
        <a:xfrm>
          <a:off x="2673428" y="614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16701</xdr:rowOff>
    </xdr:from>
    <xdr:to>
      <xdr:col>10</xdr:col>
      <xdr:colOff>165100</xdr:colOff>
      <xdr:row>35</xdr:row>
      <xdr:rowOff>118301</xdr:rowOff>
    </xdr:to>
    <xdr:sp macro="" textlink="">
      <xdr:nvSpPr>
        <xdr:cNvPr id="86" name="楕円 85"/>
        <xdr:cNvSpPr/>
      </xdr:nvSpPr>
      <xdr:spPr>
        <a:xfrm>
          <a:off x="1968500" y="601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109428</xdr:rowOff>
    </xdr:from>
    <xdr:ext cx="469744" cy="259045"/>
    <xdr:sp macro="" textlink="">
      <xdr:nvSpPr>
        <xdr:cNvPr id="87" name="テキスト ボックス 86"/>
        <xdr:cNvSpPr txBox="1"/>
      </xdr:nvSpPr>
      <xdr:spPr>
        <a:xfrm>
          <a:off x="1784428" y="611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47752</xdr:rowOff>
    </xdr:from>
    <xdr:to>
      <xdr:col>6</xdr:col>
      <xdr:colOff>38100</xdr:colOff>
      <xdr:row>36</xdr:row>
      <xdr:rowOff>149352</xdr:rowOff>
    </xdr:to>
    <xdr:sp macro="" textlink="">
      <xdr:nvSpPr>
        <xdr:cNvPr id="88" name="楕円 87"/>
        <xdr:cNvSpPr/>
      </xdr:nvSpPr>
      <xdr:spPr>
        <a:xfrm>
          <a:off x="1079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140479</xdr:rowOff>
    </xdr:from>
    <xdr:ext cx="469744" cy="259045"/>
    <xdr:sp macro="" textlink="">
      <xdr:nvSpPr>
        <xdr:cNvPr id="89" name="テキスト ボックス 88"/>
        <xdr:cNvSpPr txBox="1"/>
      </xdr:nvSpPr>
      <xdr:spPr>
        <a:xfrm>
          <a:off x="895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9089</xdr:rowOff>
    </xdr:from>
    <xdr:to>
      <xdr:col>24</xdr:col>
      <xdr:colOff>63500</xdr:colOff>
      <xdr:row>58</xdr:row>
      <xdr:rowOff>102750</xdr:rowOff>
    </xdr:to>
    <xdr:cxnSp macro="">
      <xdr:nvCxnSpPr>
        <xdr:cNvPr id="120" name="直線コネクタ 119"/>
        <xdr:cNvCxnSpPr/>
      </xdr:nvCxnSpPr>
      <xdr:spPr>
        <a:xfrm flipV="1">
          <a:off x="3797300" y="9953189"/>
          <a:ext cx="838200" cy="9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102750</xdr:rowOff>
    </xdr:from>
    <xdr:to>
      <xdr:col>19</xdr:col>
      <xdr:colOff>177800</xdr:colOff>
      <xdr:row>58</xdr:row>
      <xdr:rowOff>147917</xdr:rowOff>
    </xdr:to>
    <xdr:cxnSp macro="">
      <xdr:nvCxnSpPr>
        <xdr:cNvPr id="123" name="直線コネクタ 122"/>
        <xdr:cNvCxnSpPr/>
      </xdr:nvCxnSpPr>
      <xdr:spPr>
        <a:xfrm flipV="1">
          <a:off x="2908300" y="10046850"/>
          <a:ext cx="889000" cy="4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147917</xdr:rowOff>
    </xdr:from>
    <xdr:to>
      <xdr:col>15</xdr:col>
      <xdr:colOff>50800</xdr:colOff>
      <xdr:row>59</xdr:row>
      <xdr:rowOff>3898</xdr:rowOff>
    </xdr:to>
    <xdr:cxnSp macro="">
      <xdr:nvCxnSpPr>
        <xdr:cNvPr id="126" name="直線コネクタ 125"/>
        <xdr:cNvCxnSpPr/>
      </xdr:nvCxnSpPr>
      <xdr:spPr>
        <a:xfrm flipV="1">
          <a:off x="2019300" y="1009201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3690</xdr:rowOff>
    </xdr:from>
    <xdr:to>
      <xdr:col>10</xdr:col>
      <xdr:colOff>114300</xdr:colOff>
      <xdr:row>59</xdr:row>
      <xdr:rowOff>3898</xdr:rowOff>
    </xdr:to>
    <xdr:cxnSp macro="">
      <xdr:nvCxnSpPr>
        <xdr:cNvPr id="129" name="直線コネクタ 128"/>
        <xdr:cNvCxnSpPr/>
      </xdr:nvCxnSpPr>
      <xdr:spPr>
        <a:xfrm>
          <a:off x="1130300" y="10119240"/>
          <a:ext cx="889000" cy="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129739</xdr:rowOff>
    </xdr:from>
    <xdr:to>
      <xdr:col>24</xdr:col>
      <xdr:colOff>114300</xdr:colOff>
      <xdr:row>58</xdr:row>
      <xdr:rowOff>59889</xdr:rowOff>
    </xdr:to>
    <xdr:sp macro="" textlink="">
      <xdr:nvSpPr>
        <xdr:cNvPr id="139" name="楕円 138"/>
        <xdr:cNvSpPr/>
      </xdr:nvSpPr>
      <xdr:spPr>
        <a:xfrm>
          <a:off x="4584700" y="990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44666</xdr:rowOff>
    </xdr:from>
    <xdr:ext cx="599010" cy="259045"/>
    <xdr:sp macro="" textlink="">
      <xdr:nvSpPr>
        <xdr:cNvPr id="140" name="総務費該当値テキスト"/>
        <xdr:cNvSpPr txBox="1"/>
      </xdr:nvSpPr>
      <xdr:spPr>
        <a:xfrm>
          <a:off x="4686300" y="981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51950</xdr:rowOff>
    </xdr:from>
    <xdr:to>
      <xdr:col>20</xdr:col>
      <xdr:colOff>38100</xdr:colOff>
      <xdr:row>58</xdr:row>
      <xdr:rowOff>153550</xdr:rowOff>
    </xdr:to>
    <xdr:sp macro="" textlink="">
      <xdr:nvSpPr>
        <xdr:cNvPr id="141" name="楕円 140"/>
        <xdr:cNvSpPr/>
      </xdr:nvSpPr>
      <xdr:spPr>
        <a:xfrm>
          <a:off x="3746500" y="99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144677</xdr:rowOff>
    </xdr:from>
    <xdr:ext cx="599010" cy="259045"/>
    <xdr:sp macro="" textlink="">
      <xdr:nvSpPr>
        <xdr:cNvPr id="142" name="テキスト ボックス 141"/>
        <xdr:cNvSpPr txBox="1"/>
      </xdr:nvSpPr>
      <xdr:spPr>
        <a:xfrm>
          <a:off x="3497795" y="100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97117</xdr:rowOff>
    </xdr:from>
    <xdr:to>
      <xdr:col>15</xdr:col>
      <xdr:colOff>101600</xdr:colOff>
      <xdr:row>59</xdr:row>
      <xdr:rowOff>27267</xdr:rowOff>
    </xdr:to>
    <xdr:sp macro="" textlink="">
      <xdr:nvSpPr>
        <xdr:cNvPr id="143" name="楕円 142"/>
        <xdr:cNvSpPr/>
      </xdr:nvSpPr>
      <xdr:spPr>
        <a:xfrm>
          <a:off x="2857500" y="1004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18394</xdr:rowOff>
    </xdr:from>
    <xdr:ext cx="534377" cy="259045"/>
    <xdr:sp macro="" textlink="">
      <xdr:nvSpPr>
        <xdr:cNvPr id="144" name="テキスト ボックス 143"/>
        <xdr:cNvSpPr txBox="1"/>
      </xdr:nvSpPr>
      <xdr:spPr>
        <a:xfrm>
          <a:off x="2641111" y="1013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124548</xdr:rowOff>
    </xdr:from>
    <xdr:to>
      <xdr:col>10</xdr:col>
      <xdr:colOff>165100</xdr:colOff>
      <xdr:row>59</xdr:row>
      <xdr:rowOff>54698</xdr:rowOff>
    </xdr:to>
    <xdr:sp macro="" textlink="">
      <xdr:nvSpPr>
        <xdr:cNvPr id="145" name="楕円 144"/>
        <xdr:cNvSpPr/>
      </xdr:nvSpPr>
      <xdr:spPr>
        <a:xfrm>
          <a:off x="1968500" y="1006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45825</xdr:rowOff>
    </xdr:from>
    <xdr:ext cx="534377" cy="259045"/>
    <xdr:sp macro="" textlink="">
      <xdr:nvSpPr>
        <xdr:cNvPr id="146" name="テキスト ボックス 145"/>
        <xdr:cNvSpPr txBox="1"/>
      </xdr:nvSpPr>
      <xdr:spPr>
        <a:xfrm>
          <a:off x="1752111" y="101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124340</xdr:rowOff>
    </xdr:from>
    <xdr:to>
      <xdr:col>6</xdr:col>
      <xdr:colOff>38100</xdr:colOff>
      <xdr:row>59</xdr:row>
      <xdr:rowOff>54490</xdr:rowOff>
    </xdr:to>
    <xdr:sp macro="" textlink="">
      <xdr:nvSpPr>
        <xdr:cNvPr id="147" name="楕円 146"/>
        <xdr:cNvSpPr/>
      </xdr:nvSpPr>
      <xdr:spPr>
        <a:xfrm>
          <a:off x="1079500" y="100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45617</xdr:rowOff>
    </xdr:from>
    <xdr:ext cx="534377" cy="259045"/>
    <xdr:sp macro="" textlink="">
      <xdr:nvSpPr>
        <xdr:cNvPr id="148" name="テキスト ボックス 147"/>
        <xdr:cNvSpPr txBox="1"/>
      </xdr:nvSpPr>
      <xdr:spPr>
        <a:xfrm>
          <a:off x="863111" y="1016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145628</xdr:rowOff>
    </xdr:from>
    <xdr:to>
      <xdr:col>24</xdr:col>
      <xdr:colOff>63500</xdr:colOff>
      <xdr:row>73</xdr:row>
      <xdr:rowOff>169540</xdr:rowOff>
    </xdr:to>
    <xdr:cxnSp macro="">
      <xdr:nvCxnSpPr>
        <xdr:cNvPr id="178" name="直線コネクタ 177"/>
        <xdr:cNvCxnSpPr/>
      </xdr:nvCxnSpPr>
      <xdr:spPr>
        <a:xfrm flipV="1">
          <a:off x="3797300" y="12661478"/>
          <a:ext cx="8382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95163</xdr:rowOff>
    </xdr:from>
    <xdr:ext cx="599010" cy="259045"/>
    <xdr:sp macro="" textlink="">
      <xdr:nvSpPr>
        <xdr:cNvPr id="179" name="民生費平均値テキスト"/>
        <xdr:cNvSpPr txBox="1"/>
      </xdr:nvSpPr>
      <xdr:spPr>
        <a:xfrm>
          <a:off x="4686300" y="12953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169540</xdr:rowOff>
    </xdr:from>
    <xdr:to>
      <xdr:col>19</xdr:col>
      <xdr:colOff>177800</xdr:colOff>
      <xdr:row>74</xdr:row>
      <xdr:rowOff>77887</xdr:rowOff>
    </xdr:to>
    <xdr:cxnSp macro="">
      <xdr:nvCxnSpPr>
        <xdr:cNvPr id="181" name="直線コネクタ 180"/>
        <xdr:cNvCxnSpPr/>
      </xdr:nvCxnSpPr>
      <xdr:spPr>
        <a:xfrm flipV="1">
          <a:off x="2908300" y="12685390"/>
          <a:ext cx="889000" cy="7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64836</xdr:rowOff>
    </xdr:from>
    <xdr:ext cx="599010" cy="259045"/>
    <xdr:sp macro="" textlink="">
      <xdr:nvSpPr>
        <xdr:cNvPr id="183" name="テキスト ボックス 182"/>
        <xdr:cNvSpPr txBox="1"/>
      </xdr:nvSpPr>
      <xdr:spPr>
        <a:xfrm>
          <a:off x="3497795" y="1309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77887</xdr:rowOff>
    </xdr:from>
    <xdr:to>
      <xdr:col>15</xdr:col>
      <xdr:colOff>50800</xdr:colOff>
      <xdr:row>74</xdr:row>
      <xdr:rowOff>116894</xdr:rowOff>
    </xdr:to>
    <xdr:cxnSp macro="">
      <xdr:nvCxnSpPr>
        <xdr:cNvPr id="184" name="直線コネクタ 183"/>
        <xdr:cNvCxnSpPr/>
      </xdr:nvCxnSpPr>
      <xdr:spPr>
        <a:xfrm flipV="1">
          <a:off x="2019300" y="12765187"/>
          <a:ext cx="889000" cy="3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96390</xdr:rowOff>
    </xdr:from>
    <xdr:ext cx="599010" cy="259045"/>
    <xdr:sp macro="" textlink="">
      <xdr:nvSpPr>
        <xdr:cNvPr id="186" name="テキスト ボックス 185"/>
        <xdr:cNvSpPr txBox="1"/>
      </xdr:nvSpPr>
      <xdr:spPr>
        <a:xfrm>
          <a:off x="2608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116894</xdr:rowOff>
    </xdr:from>
    <xdr:to>
      <xdr:col>10</xdr:col>
      <xdr:colOff>114300</xdr:colOff>
      <xdr:row>75</xdr:row>
      <xdr:rowOff>20028</xdr:rowOff>
    </xdr:to>
    <xdr:cxnSp macro="">
      <xdr:nvCxnSpPr>
        <xdr:cNvPr id="187" name="直線コネクタ 186"/>
        <xdr:cNvCxnSpPr/>
      </xdr:nvCxnSpPr>
      <xdr:spPr>
        <a:xfrm flipV="1">
          <a:off x="1130300" y="12804194"/>
          <a:ext cx="889000" cy="7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108817</xdr:rowOff>
    </xdr:from>
    <xdr:ext cx="599010" cy="259045"/>
    <xdr:sp macro="" textlink="">
      <xdr:nvSpPr>
        <xdr:cNvPr id="189" name="テキスト ボックス 188"/>
        <xdr:cNvSpPr txBox="1"/>
      </xdr:nvSpPr>
      <xdr:spPr>
        <a:xfrm>
          <a:off x="1719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120637</xdr:rowOff>
    </xdr:from>
    <xdr:ext cx="599010" cy="259045"/>
    <xdr:sp macro="" textlink="">
      <xdr:nvSpPr>
        <xdr:cNvPr id="191" name="テキスト ボックス 190"/>
        <xdr:cNvSpPr txBox="1"/>
      </xdr:nvSpPr>
      <xdr:spPr>
        <a:xfrm>
          <a:off x="830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94828</xdr:rowOff>
    </xdr:from>
    <xdr:to>
      <xdr:col>24</xdr:col>
      <xdr:colOff>114300</xdr:colOff>
      <xdr:row>74</xdr:row>
      <xdr:rowOff>24978</xdr:rowOff>
    </xdr:to>
    <xdr:sp macro="" textlink="">
      <xdr:nvSpPr>
        <xdr:cNvPr id="197" name="楕円 196"/>
        <xdr:cNvSpPr/>
      </xdr:nvSpPr>
      <xdr:spPr>
        <a:xfrm>
          <a:off x="4584700" y="1261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117705</xdr:rowOff>
    </xdr:from>
    <xdr:ext cx="599010" cy="259045"/>
    <xdr:sp macro="" textlink="">
      <xdr:nvSpPr>
        <xdr:cNvPr id="198" name="民生費該当値テキスト"/>
        <xdr:cNvSpPr txBox="1"/>
      </xdr:nvSpPr>
      <xdr:spPr>
        <a:xfrm>
          <a:off x="4686300" y="1246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118740</xdr:rowOff>
    </xdr:from>
    <xdr:to>
      <xdr:col>20</xdr:col>
      <xdr:colOff>38100</xdr:colOff>
      <xdr:row>74</xdr:row>
      <xdr:rowOff>48890</xdr:rowOff>
    </xdr:to>
    <xdr:sp macro="" textlink="">
      <xdr:nvSpPr>
        <xdr:cNvPr id="199" name="楕円 198"/>
        <xdr:cNvSpPr/>
      </xdr:nvSpPr>
      <xdr:spPr>
        <a:xfrm>
          <a:off x="3746500" y="1263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65417</xdr:rowOff>
    </xdr:from>
    <xdr:ext cx="599010" cy="259045"/>
    <xdr:sp macro="" textlink="">
      <xdr:nvSpPr>
        <xdr:cNvPr id="200" name="テキスト ボックス 199"/>
        <xdr:cNvSpPr txBox="1"/>
      </xdr:nvSpPr>
      <xdr:spPr>
        <a:xfrm>
          <a:off x="3497795" y="12409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27087</xdr:rowOff>
    </xdr:from>
    <xdr:to>
      <xdr:col>15</xdr:col>
      <xdr:colOff>101600</xdr:colOff>
      <xdr:row>74</xdr:row>
      <xdr:rowOff>128687</xdr:rowOff>
    </xdr:to>
    <xdr:sp macro="" textlink="">
      <xdr:nvSpPr>
        <xdr:cNvPr id="201" name="楕円 200"/>
        <xdr:cNvSpPr/>
      </xdr:nvSpPr>
      <xdr:spPr>
        <a:xfrm>
          <a:off x="2857500" y="1271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145214</xdr:rowOff>
    </xdr:from>
    <xdr:ext cx="599010" cy="259045"/>
    <xdr:sp macro="" textlink="">
      <xdr:nvSpPr>
        <xdr:cNvPr id="202" name="テキスト ボックス 201"/>
        <xdr:cNvSpPr txBox="1"/>
      </xdr:nvSpPr>
      <xdr:spPr>
        <a:xfrm>
          <a:off x="2608795" y="1248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66094</xdr:rowOff>
    </xdr:from>
    <xdr:to>
      <xdr:col>10</xdr:col>
      <xdr:colOff>165100</xdr:colOff>
      <xdr:row>74</xdr:row>
      <xdr:rowOff>167694</xdr:rowOff>
    </xdr:to>
    <xdr:sp macro="" textlink="">
      <xdr:nvSpPr>
        <xdr:cNvPr id="203" name="楕円 202"/>
        <xdr:cNvSpPr/>
      </xdr:nvSpPr>
      <xdr:spPr>
        <a:xfrm>
          <a:off x="1968500" y="1275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12771</xdr:rowOff>
    </xdr:from>
    <xdr:ext cx="599010" cy="259045"/>
    <xdr:sp macro="" textlink="">
      <xdr:nvSpPr>
        <xdr:cNvPr id="204" name="テキスト ボックス 203"/>
        <xdr:cNvSpPr txBox="1"/>
      </xdr:nvSpPr>
      <xdr:spPr>
        <a:xfrm>
          <a:off x="1719795" y="12528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140678</xdr:rowOff>
    </xdr:from>
    <xdr:to>
      <xdr:col>6</xdr:col>
      <xdr:colOff>38100</xdr:colOff>
      <xdr:row>75</xdr:row>
      <xdr:rowOff>70828</xdr:rowOff>
    </xdr:to>
    <xdr:sp macro="" textlink="">
      <xdr:nvSpPr>
        <xdr:cNvPr id="205" name="楕円 204"/>
        <xdr:cNvSpPr/>
      </xdr:nvSpPr>
      <xdr:spPr>
        <a:xfrm>
          <a:off x="1079500" y="128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87355</xdr:rowOff>
    </xdr:from>
    <xdr:ext cx="599010" cy="259045"/>
    <xdr:sp macro="" textlink="">
      <xdr:nvSpPr>
        <xdr:cNvPr id="206" name="テキスト ボックス 205"/>
        <xdr:cNvSpPr txBox="1"/>
      </xdr:nvSpPr>
      <xdr:spPr>
        <a:xfrm>
          <a:off x="830795" y="1260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70137</xdr:rowOff>
    </xdr:from>
    <xdr:to>
      <xdr:col>24</xdr:col>
      <xdr:colOff>63500</xdr:colOff>
      <xdr:row>98</xdr:row>
      <xdr:rowOff>99623</xdr:rowOff>
    </xdr:to>
    <xdr:cxnSp macro="">
      <xdr:nvCxnSpPr>
        <xdr:cNvPr id="235" name="直線コネクタ 234"/>
        <xdr:cNvCxnSpPr/>
      </xdr:nvCxnSpPr>
      <xdr:spPr>
        <a:xfrm flipV="1">
          <a:off x="3797300" y="16872237"/>
          <a:ext cx="838200" cy="2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99623</xdr:rowOff>
    </xdr:from>
    <xdr:to>
      <xdr:col>19</xdr:col>
      <xdr:colOff>177800</xdr:colOff>
      <xdr:row>98</xdr:row>
      <xdr:rowOff>104084</xdr:rowOff>
    </xdr:to>
    <xdr:cxnSp macro="">
      <xdr:nvCxnSpPr>
        <xdr:cNvPr id="238" name="直線コネクタ 237"/>
        <xdr:cNvCxnSpPr/>
      </xdr:nvCxnSpPr>
      <xdr:spPr>
        <a:xfrm flipV="1">
          <a:off x="2908300" y="16901723"/>
          <a:ext cx="889000" cy="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48352</xdr:rowOff>
    </xdr:from>
    <xdr:to>
      <xdr:col>15</xdr:col>
      <xdr:colOff>50800</xdr:colOff>
      <xdr:row>98</xdr:row>
      <xdr:rowOff>104084</xdr:rowOff>
    </xdr:to>
    <xdr:cxnSp macro="">
      <xdr:nvCxnSpPr>
        <xdr:cNvPr id="241" name="直線コネクタ 240"/>
        <xdr:cNvCxnSpPr/>
      </xdr:nvCxnSpPr>
      <xdr:spPr>
        <a:xfrm>
          <a:off x="2019300" y="16850452"/>
          <a:ext cx="889000" cy="5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48352</xdr:rowOff>
    </xdr:from>
    <xdr:to>
      <xdr:col>10</xdr:col>
      <xdr:colOff>114300</xdr:colOff>
      <xdr:row>98</xdr:row>
      <xdr:rowOff>88978</xdr:rowOff>
    </xdr:to>
    <xdr:cxnSp macro="">
      <xdr:nvCxnSpPr>
        <xdr:cNvPr id="244" name="直線コネクタ 243"/>
        <xdr:cNvCxnSpPr/>
      </xdr:nvCxnSpPr>
      <xdr:spPr>
        <a:xfrm flipV="1">
          <a:off x="1130300" y="16850452"/>
          <a:ext cx="889000" cy="4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112223</xdr:rowOff>
    </xdr:from>
    <xdr:ext cx="534377" cy="259045"/>
    <xdr:sp macro="" textlink="">
      <xdr:nvSpPr>
        <xdr:cNvPr id="246" name="テキスト ボックス 245"/>
        <xdr:cNvSpPr txBox="1"/>
      </xdr:nvSpPr>
      <xdr:spPr>
        <a:xfrm>
          <a:off x="1752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19337</xdr:rowOff>
    </xdr:from>
    <xdr:to>
      <xdr:col>24</xdr:col>
      <xdr:colOff>114300</xdr:colOff>
      <xdr:row>98</xdr:row>
      <xdr:rowOff>120937</xdr:rowOff>
    </xdr:to>
    <xdr:sp macro="" textlink="">
      <xdr:nvSpPr>
        <xdr:cNvPr id="254" name="楕円 253"/>
        <xdr:cNvSpPr/>
      </xdr:nvSpPr>
      <xdr:spPr>
        <a:xfrm>
          <a:off x="4584700" y="168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168742</xdr:rowOff>
    </xdr:from>
    <xdr:ext cx="534377" cy="259045"/>
    <xdr:sp macro="" textlink="">
      <xdr:nvSpPr>
        <xdr:cNvPr id="255" name="衛生費該当値テキスト"/>
        <xdr:cNvSpPr txBox="1"/>
      </xdr:nvSpPr>
      <xdr:spPr>
        <a:xfrm>
          <a:off x="4686300" y="1679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48823</xdr:rowOff>
    </xdr:from>
    <xdr:to>
      <xdr:col>20</xdr:col>
      <xdr:colOff>38100</xdr:colOff>
      <xdr:row>98</xdr:row>
      <xdr:rowOff>150423</xdr:rowOff>
    </xdr:to>
    <xdr:sp macro="" textlink="">
      <xdr:nvSpPr>
        <xdr:cNvPr id="256" name="楕円 255"/>
        <xdr:cNvSpPr/>
      </xdr:nvSpPr>
      <xdr:spPr>
        <a:xfrm>
          <a:off x="3746500" y="1685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141550</xdr:rowOff>
    </xdr:from>
    <xdr:ext cx="534377" cy="259045"/>
    <xdr:sp macro="" textlink="">
      <xdr:nvSpPr>
        <xdr:cNvPr id="257" name="テキスト ボックス 256"/>
        <xdr:cNvSpPr txBox="1"/>
      </xdr:nvSpPr>
      <xdr:spPr>
        <a:xfrm>
          <a:off x="3530111" y="1694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53284</xdr:rowOff>
    </xdr:from>
    <xdr:to>
      <xdr:col>15</xdr:col>
      <xdr:colOff>101600</xdr:colOff>
      <xdr:row>98</xdr:row>
      <xdr:rowOff>154884</xdr:rowOff>
    </xdr:to>
    <xdr:sp macro="" textlink="">
      <xdr:nvSpPr>
        <xdr:cNvPr id="258" name="楕円 257"/>
        <xdr:cNvSpPr/>
      </xdr:nvSpPr>
      <xdr:spPr>
        <a:xfrm>
          <a:off x="2857500" y="168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146011</xdr:rowOff>
    </xdr:from>
    <xdr:ext cx="534377" cy="259045"/>
    <xdr:sp macro="" textlink="">
      <xdr:nvSpPr>
        <xdr:cNvPr id="259" name="テキスト ボックス 258"/>
        <xdr:cNvSpPr txBox="1"/>
      </xdr:nvSpPr>
      <xdr:spPr>
        <a:xfrm>
          <a:off x="2641111" y="1694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169002</xdr:rowOff>
    </xdr:from>
    <xdr:to>
      <xdr:col>10</xdr:col>
      <xdr:colOff>165100</xdr:colOff>
      <xdr:row>98</xdr:row>
      <xdr:rowOff>99152</xdr:rowOff>
    </xdr:to>
    <xdr:sp macro="" textlink="">
      <xdr:nvSpPr>
        <xdr:cNvPr id="260" name="楕円 259"/>
        <xdr:cNvSpPr/>
      </xdr:nvSpPr>
      <xdr:spPr>
        <a:xfrm>
          <a:off x="1968500" y="1679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115679</xdr:rowOff>
    </xdr:from>
    <xdr:ext cx="534377" cy="259045"/>
    <xdr:sp macro="" textlink="">
      <xdr:nvSpPr>
        <xdr:cNvPr id="261" name="テキスト ボックス 260"/>
        <xdr:cNvSpPr txBox="1"/>
      </xdr:nvSpPr>
      <xdr:spPr>
        <a:xfrm>
          <a:off x="1752111" y="1657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38178</xdr:rowOff>
    </xdr:from>
    <xdr:to>
      <xdr:col>6</xdr:col>
      <xdr:colOff>38100</xdr:colOff>
      <xdr:row>98</xdr:row>
      <xdr:rowOff>139778</xdr:rowOff>
    </xdr:to>
    <xdr:sp macro="" textlink="">
      <xdr:nvSpPr>
        <xdr:cNvPr id="262" name="楕円 261"/>
        <xdr:cNvSpPr/>
      </xdr:nvSpPr>
      <xdr:spPr>
        <a:xfrm>
          <a:off x="1079500" y="1684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130905</xdr:rowOff>
    </xdr:from>
    <xdr:ext cx="534377" cy="259045"/>
    <xdr:sp macro="" textlink="">
      <xdr:nvSpPr>
        <xdr:cNvPr id="263" name="テキスト ボックス 262"/>
        <xdr:cNvSpPr txBox="1"/>
      </xdr:nvSpPr>
      <xdr:spPr>
        <a:xfrm>
          <a:off x="863111" y="1693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26086</xdr:rowOff>
    </xdr:from>
    <xdr:to>
      <xdr:col>55</xdr:col>
      <xdr:colOff>0</xdr:colOff>
      <xdr:row>39</xdr:row>
      <xdr:rowOff>27534</xdr:rowOff>
    </xdr:to>
    <xdr:cxnSp macro="">
      <xdr:nvCxnSpPr>
        <xdr:cNvPr id="292" name="直線コネクタ 291"/>
        <xdr:cNvCxnSpPr/>
      </xdr:nvCxnSpPr>
      <xdr:spPr>
        <a:xfrm>
          <a:off x="9639300" y="6712636"/>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26086</xdr:rowOff>
    </xdr:from>
    <xdr:to>
      <xdr:col>50</xdr:col>
      <xdr:colOff>114300</xdr:colOff>
      <xdr:row>39</xdr:row>
      <xdr:rowOff>26086</xdr:rowOff>
    </xdr:to>
    <xdr:cxnSp macro="">
      <xdr:nvCxnSpPr>
        <xdr:cNvPr id="295" name="直線コネクタ 294"/>
        <xdr:cNvCxnSpPr/>
      </xdr:nvCxnSpPr>
      <xdr:spPr>
        <a:xfrm>
          <a:off x="8750300" y="6712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26086</xdr:rowOff>
    </xdr:from>
    <xdr:to>
      <xdr:col>45</xdr:col>
      <xdr:colOff>177800</xdr:colOff>
      <xdr:row>39</xdr:row>
      <xdr:rowOff>27000</xdr:rowOff>
    </xdr:to>
    <xdr:cxnSp macro="">
      <xdr:nvCxnSpPr>
        <xdr:cNvPr id="298" name="直線コネクタ 297"/>
        <xdr:cNvCxnSpPr/>
      </xdr:nvCxnSpPr>
      <xdr:spPr>
        <a:xfrm flipV="1">
          <a:off x="7861300" y="671263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27000</xdr:rowOff>
    </xdr:from>
    <xdr:to>
      <xdr:col>41</xdr:col>
      <xdr:colOff>50800</xdr:colOff>
      <xdr:row>39</xdr:row>
      <xdr:rowOff>27381</xdr:rowOff>
    </xdr:to>
    <xdr:cxnSp macro="">
      <xdr:nvCxnSpPr>
        <xdr:cNvPr id="301" name="直線コネクタ 300"/>
        <xdr:cNvCxnSpPr/>
      </xdr:nvCxnSpPr>
      <xdr:spPr>
        <a:xfrm flipV="1">
          <a:off x="6972300" y="671355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148184</xdr:rowOff>
    </xdr:from>
    <xdr:to>
      <xdr:col>55</xdr:col>
      <xdr:colOff>50800</xdr:colOff>
      <xdr:row>39</xdr:row>
      <xdr:rowOff>78334</xdr:rowOff>
    </xdr:to>
    <xdr:sp macro="" textlink="">
      <xdr:nvSpPr>
        <xdr:cNvPr id="311" name="楕円 310"/>
        <xdr:cNvSpPr/>
      </xdr:nvSpPr>
      <xdr:spPr>
        <a:xfrm>
          <a:off x="10426700" y="66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64584</xdr:rowOff>
    </xdr:from>
    <xdr:ext cx="378565" cy="259045"/>
    <xdr:sp macro="" textlink="">
      <xdr:nvSpPr>
        <xdr:cNvPr id="312" name="労働費該当値テキスト"/>
        <xdr:cNvSpPr txBox="1"/>
      </xdr:nvSpPr>
      <xdr:spPr>
        <a:xfrm>
          <a:off x="10528300" y="6579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146736</xdr:rowOff>
    </xdr:from>
    <xdr:to>
      <xdr:col>50</xdr:col>
      <xdr:colOff>165100</xdr:colOff>
      <xdr:row>39</xdr:row>
      <xdr:rowOff>76886</xdr:rowOff>
    </xdr:to>
    <xdr:sp macro="" textlink="">
      <xdr:nvSpPr>
        <xdr:cNvPr id="313" name="楕円 312"/>
        <xdr:cNvSpPr/>
      </xdr:nvSpPr>
      <xdr:spPr>
        <a:xfrm>
          <a:off x="9588500" y="666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68013</xdr:rowOff>
    </xdr:from>
    <xdr:ext cx="378565" cy="259045"/>
    <xdr:sp macro="" textlink="">
      <xdr:nvSpPr>
        <xdr:cNvPr id="314" name="テキスト ボックス 313"/>
        <xdr:cNvSpPr txBox="1"/>
      </xdr:nvSpPr>
      <xdr:spPr>
        <a:xfrm>
          <a:off x="9450017" y="6754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146736</xdr:rowOff>
    </xdr:from>
    <xdr:to>
      <xdr:col>46</xdr:col>
      <xdr:colOff>38100</xdr:colOff>
      <xdr:row>39</xdr:row>
      <xdr:rowOff>76886</xdr:rowOff>
    </xdr:to>
    <xdr:sp macro="" textlink="">
      <xdr:nvSpPr>
        <xdr:cNvPr id="315" name="楕円 314"/>
        <xdr:cNvSpPr/>
      </xdr:nvSpPr>
      <xdr:spPr>
        <a:xfrm>
          <a:off x="8699500" y="666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68013</xdr:rowOff>
    </xdr:from>
    <xdr:ext cx="378565" cy="259045"/>
    <xdr:sp macro="" textlink="">
      <xdr:nvSpPr>
        <xdr:cNvPr id="316" name="テキスト ボックス 315"/>
        <xdr:cNvSpPr txBox="1"/>
      </xdr:nvSpPr>
      <xdr:spPr>
        <a:xfrm>
          <a:off x="8561017" y="6754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147650</xdr:rowOff>
    </xdr:from>
    <xdr:to>
      <xdr:col>41</xdr:col>
      <xdr:colOff>101600</xdr:colOff>
      <xdr:row>39</xdr:row>
      <xdr:rowOff>77800</xdr:rowOff>
    </xdr:to>
    <xdr:sp macro="" textlink="">
      <xdr:nvSpPr>
        <xdr:cNvPr id="317" name="楕円 316"/>
        <xdr:cNvSpPr/>
      </xdr:nvSpPr>
      <xdr:spPr>
        <a:xfrm>
          <a:off x="7810500" y="66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68927</xdr:rowOff>
    </xdr:from>
    <xdr:ext cx="378565" cy="259045"/>
    <xdr:sp macro="" textlink="">
      <xdr:nvSpPr>
        <xdr:cNvPr id="318" name="テキスト ボックス 317"/>
        <xdr:cNvSpPr txBox="1"/>
      </xdr:nvSpPr>
      <xdr:spPr>
        <a:xfrm>
          <a:off x="7672017" y="675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148031</xdr:rowOff>
    </xdr:from>
    <xdr:to>
      <xdr:col>36</xdr:col>
      <xdr:colOff>165100</xdr:colOff>
      <xdr:row>39</xdr:row>
      <xdr:rowOff>78181</xdr:rowOff>
    </xdr:to>
    <xdr:sp macro="" textlink="">
      <xdr:nvSpPr>
        <xdr:cNvPr id="319" name="楕円 318"/>
        <xdr:cNvSpPr/>
      </xdr:nvSpPr>
      <xdr:spPr>
        <a:xfrm>
          <a:off x="6921500" y="666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69308</xdr:rowOff>
    </xdr:from>
    <xdr:ext cx="378565" cy="259045"/>
    <xdr:sp macro="" textlink="">
      <xdr:nvSpPr>
        <xdr:cNvPr id="320" name="テキスト ボックス 319"/>
        <xdr:cNvSpPr txBox="1"/>
      </xdr:nvSpPr>
      <xdr:spPr>
        <a:xfrm>
          <a:off x="6783017" y="6755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54562</xdr:rowOff>
    </xdr:from>
    <xdr:to>
      <xdr:col>55</xdr:col>
      <xdr:colOff>0</xdr:colOff>
      <xdr:row>58</xdr:row>
      <xdr:rowOff>84699</xdr:rowOff>
    </xdr:to>
    <xdr:cxnSp macro="">
      <xdr:nvCxnSpPr>
        <xdr:cNvPr id="349" name="直線コネクタ 348"/>
        <xdr:cNvCxnSpPr/>
      </xdr:nvCxnSpPr>
      <xdr:spPr>
        <a:xfrm>
          <a:off x="9639300" y="9998662"/>
          <a:ext cx="838200" cy="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54562</xdr:rowOff>
    </xdr:from>
    <xdr:to>
      <xdr:col>50</xdr:col>
      <xdr:colOff>114300</xdr:colOff>
      <xdr:row>58</xdr:row>
      <xdr:rowOff>95687</xdr:rowOff>
    </xdr:to>
    <xdr:cxnSp macro="">
      <xdr:nvCxnSpPr>
        <xdr:cNvPr id="352" name="直線コネクタ 351"/>
        <xdr:cNvCxnSpPr/>
      </xdr:nvCxnSpPr>
      <xdr:spPr>
        <a:xfrm flipV="1">
          <a:off x="8750300" y="9998662"/>
          <a:ext cx="889000" cy="4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4" name="テキスト ボックス 353"/>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90231</xdr:rowOff>
    </xdr:from>
    <xdr:to>
      <xdr:col>45</xdr:col>
      <xdr:colOff>177800</xdr:colOff>
      <xdr:row>58</xdr:row>
      <xdr:rowOff>95687</xdr:rowOff>
    </xdr:to>
    <xdr:cxnSp macro="">
      <xdr:nvCxnSpPr>
        <xdr:cNvPr id="355" name="直線コネクタ 354"/>
        <xdr:cNvCxnSpPr/>
      </xdr:nvCxnSpPr>
      <xdr:spPr>
        <a:xfrm>
          <a:off x="7861300" y="10034331"/>
          <a:ext cx="889000" cy="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24356</xdr:rowOff>
    </xdr:from>
    <xdr:to>
      <xdr:col>41</xdr:col>
      <xdr:colOff>50800</xdr:colOff>
      <xdr:row>58</xdr:row>
      <xdr:rowOff>90231</xdr:rowOff>
    </xdr:to>
    <xdr:cxnSp macro="">
      <xdr:nvCxnSpPr>
        <xdr:cNvPr id="358" name="直線コネクタ 357"/>
        <xdr:cNvCxnSpPr/>
      </xdr:nvCxnSpPr>
      <xdr:spPr>
        <a:xfrm>
          <a:off x="6972300" y="9968456"/>
          <a:ext cx="889000" cy="6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33899</xdr:rowOff>
    </xdr:from>
    <xdr:to>
      <xdr:col>55</xdr:col>
      <xdr:colOff>50800</xdr:colOff>
      <xdr:row>58</xdr:row>
      <xdr:rowOff>135499</xdr:rowOff>
    </xdr:to>
    <xdr:sp macro="" textlink="">
      <xdr:nvSpPr>
        <xdr:cNvPr id="368" name="楕円 367"/>
        <xdr:cNvSpPr/>
      </xdr:nvSpPr>
      <xdr:spPr>
        <a:xfrm>
          <a:off x="10426700" y="997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120276</xdr:rowOff>
    </xdr:from>
    <xdr:ext cx="534377" cy="259045"/>
    <xdr:sp macro="" textlink="">
      <xdr:nvSpPr>
        <xdr:cNvPr id="369" name="農林水産業費該当値テキスト"/>
        <xdr:cNvSpPr txBox="1"/>
      </xdr:nvSpPr>
      <xdr:spPr>
        <a:xfrm>
          <a:off x="10528300" y="989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3762</xdr:rowOff>
    </xdr:from>
    <xdr:to>
      <xdr:col>50</xdr:col>
      <xdr:colOff>165100</xdr:colOff>
      <xdr:row>58</xdr:row>
      <xdr:rowOff>105362</xdr:rowOff>
    </xdr:to>
    <xdr:sp macro="" textlink="">
      <xdr:nvSpPr>
        <xdr:cNvPr id="370" name="楕円 369"/>
        <xdr:cNvSpPr/>
      </xdr:nvSpPr>
      <xdr:spPr>
        <a:xfrm>
          <a:off x="9588500" y="994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96489</xdr:rowOff>
    </xdr:from>
    <xdr:ext cx="534377" cy="259045"/>
    <xdr:sp macro="" textlink="">
      <xdr:nvSpPr>
        <xdr:cNvPr id="371" name="テキスト ボックス 370"/>
        <xdr:cNvSpPr txBox="1"/>
      </xdr:nvSpPr>
      <xdr:spPr>
        <a:xfrm>
          <a:off x="9372111" y="1004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44887</xdr:rowOff>
    </xdr:from>
    <xdr:to>
      <xdr:col>46</xdr:col>
      <xdr:colOff>38100</xdr:colOff>
      <xdr:row>58</xdr:row>
      <xdr:rowOff>146487</xdr:rowOff>
    </xdr:to>
    <xdr:sp macro="" textlink="">
      <xdr:nvSpPr>
        <xdr:cNvPr id="372" name="楕円 371"/>
        <xdr:cNvSpPr/>
      </xdr:nvSpPr>
      <xdr:spPr>
        <a:xfrm>
          <a:off x="8699500" y="998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137614</xdr:rowOff>
    </xdr:from>
    <xdr:ext cx="534377" cy="259045"/>
    <xdr:sp macro="" textlink="">
      <xdr:nvSpPr>
        <xdr:cNvPr id="373" name="テキスト ボックス 372"/>
        <xdr:cNvSpPr txBox="1"/>
      </xdr:nvSpPr>
      <xdr:spPr>
        <a:xfrm>
          <a:off x="8483111" y="1008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39431</xdr:rowOff>
    </xdr:from>
    <xdr:to>
      <xdr:col>41</xdr:col>
      <xdr:colOff>101600</xdr:colOff>
      <xdr:row>58</xdr:row>
      <xdr:rowOff>141031</xdr:rowOff>
    </xdr:to>
    <xdr:sp macro="" textlink="">
      <xdr:nvSpPr>
        <xdr:cNvPr id="374" name="楕円 373"/>
        <xdr:cNvSpPr/>
      </xdr:nvSpPr>
      <xdr:spPr>
        <a:xfrm>
          <a:off x="7810500" y="998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132158</xdr:rowOff>
    </xdr:from>
    <xdr:ext cx="534377" cy="259045"/>
    <xdr:sp macro="" textlink="">
      <xdr:nvSpPr>
        <xdr:cNvPr id="375" name="テキスト ボックス 374"/>
        <xdr:cNvSpPr txBox="1"/>
      </xdr:nvSpPr>
      <xdr:spPr>
        <a:xfrm>
          <a:off x="7594111" y="1007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145006</xdr:rowOff>
    </xdr:from>
    <xdr:to>
      <xdr:col>36</xdr:col>
      <xdr:colOff>165100</xdr:colOff>
      <xdr:row>58</xdr:row>
      <xdr:rowOff>75156</xdr:rowOff>
    </xdr:to>
    <xdr:sp macro="" textlink="">
      <xdr:nvSpPr>
        <xdr:cNvPr id="376" name="楕円 375"/>
        <xdr:cNvSpPr/>
      </xdr:nvSpPr>
      <xdr:spPr>
        <a:xfrm>
          <a:off x="6921500" y="991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66283</xdr:rowOff>
    </xdr:from>
    <xdr:ext cx="534377" cy="259045"/>
    <xdr:sp macro="" textlink="">
      <xdr:nvSpPr>
        <xdr:cNvPr id="377" name="テキスト ボックス 376"/>
        <xdr:cNvSpPr txBox="1"/>
      </xdr:nvSpPr>
      <xdr:spPr>
        <a:xfrm>
          <a:off x="6705111" y="1001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83775</xdr:rowOff>
    </xdr:from>
    <xdr:to>
      <xdr:col>55</xdr:col>
      <xdr:colOff>0</xdr:colOff>
      <xdr:row>78</xdr:row>
      <xdr:rowOff>120681</xdr:rowOff>
    </xdr:to>
    <xdr:cxnSp macro="">
      <xdr:nvCxnSpPr>
        <xdr:cNvPr id="404" name="直線コネクタ 403"/>
        <xdr:cNvCxnSpPr/>
      </xdr:nvCxnSpPr>
      <xdr:spPr>
        <a:xfrm flipV="1">
          <a:off x="9639300" y="13456875"/>
          <a:ext cx="838200" cy="3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120681</xdr:rowOff>
    </xdr:from>
    <xdr:to>
      <xdr:col>50</xdr:col>
      <xdr:colOff>114300</xdr:colOff>
      <xdr:row>78</xdr:row>
      <xdr:rowOff>122473</xdr:rowOff>
    </xdr:to>
    <xdr:cxnSp macro="">
      <xdr:nvCxnSpPr>
        <xdr:cNvPr id="407" name="直線コネクタ 406"/>
        <xdr:cNvCxnSpPr/>
      </xdr:nvCxnSpPr>
      <xdr:spPr>
        <a:xfrm flipV="1">
          <a:off x="8750300" y="13493781"/>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113923</xdr:rowOff>
    </xdr:from>
    <xdr:to>
      <xdr:col>45</xdr:col>
      <xdr:colOff>177800</xdr:colOff>
      <xdr:row>78</xdr:row>
      <xdr:rowOff>122473</xdr:rowOff>
    </xdr:to>
    <xdr:cxnSp macro="">
      <xdr:nvCxnSpPr>
        <xdr:cNvPr id="410" name="直線コネクタ 409"/>
        <xdr:cNvCxnSpPr/>
      </xdr:nvCxnSpPr>
      <xdr:spPr>
        <a:xfrm>
          <a:off x="7861300" y="13487023"/>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113923</xdr:rowOff>
    </xdr:from>
    <xdr:to>
      <xdr:col>41</xdr:col>
      <xdr:colOff>50800</xdr:colOff>
      <xdr:row>78</xdr:row>
      <xdr:rowOff>118587</xdr:rowOff>
    </xdr:to>
    <xdr:cxnSp macro="">
      <xdr:nvCxnSpPr>
        <xdr:cNvPr id="413" name="直線コネクタ 412"/>
        <xdr:cNvCxnSpPr/>
      </xdr:nvCxnSpPr>
      <xdr:spPr>
        <a:xfrm flipV="1">
          <a:off x="6972300" y="13487023"/>
          <a:ext cx="8890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32975</xdr:rowOff>
    </xdr:from>
    <xdr:to>
      <xdr:col>55</xdr:col>
      <xdr:colOff>50800</xdr:colOff>
      <xdr:row>78</xdr:row>
      <xdr:rowOff>134575</xdr:rowOff>
    </xdr:to>
    <xdr:sp macro="" textlink="">
      <xdr:nvSpPr>
        <xdr:cNvPr id="423" name="楕円 422"/>
        <xdr:cNvSpPr/>
      </xdr:nvSpPr>
      <xdr:spPr>
        <a:xfrm>
          <a:off x="10426700" y="134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119352</xdr:rowOff>
    </xdr:from>
    <xdr:ext cx="534377" cy="259045"/>
    <xdr:sp macro="" textlink="">
      <xdr:nvSpPr>
        <xdr:cNvPr id="424" name="商工費該当値テキスト"/>
        <xdr:cNvSpPr txBox="1"/>
      </xdr:nvSpPr>
      <xdr:spPr>
        <a:xfrm>
          <a:off x="10528300" y="1332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69881</xdr:rowOff>
    </xdr:from>
    <xdr:to>
      <xdr:col>50</xdr:col>
      <xdr:colOff>165100</xdr:colOff>
      <xdr:row>79</xdr:row>
      <xdr:rowOff>31</xdr:rowOff>
    </xdr:to>
    <xdr:sp macro="" textlink="">
      <xdr:nvSpPr>
        <xdr:cNvPr id="425" name="楕円 424"/>
        <xdr:cNvSpPr/>
      </xdr:nvSpPr>
      <xdr:spPr>
        <a:xfrm>
          <a:off x="9588500" y="1344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162608</xdr:rowOff>
    </xdr:from>
    <xdr:ext cx="469744" cy="259045"/>
    <xdr:sp macro="" textlink="">
      <xdr:nvSpPr>
        <xdr:cNvPr id="426" name="テキスト ボックス 425"/>
        <xdr:cNvSpPr txBox="1"/>
      </xdr:nvSpPr>
      <xdr:spPr>
        <a:xfrm>
          <a:off x="9404428" y="1353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71673</xdr:rowOff>
    </xdr:from>
    <xdr:to>
      <xdr:col>46</xdr:col>
      <xdr:colOff>38100</xdr:colOff>
      <xdr:row>79</xdr:row>
      <xdr:rowOff>1823</xdr:rowOff>
    </xdr:to>
    <xdr:sp macro="" textlink="">
      <xdr:nvSpPr>
        <xdr:cNvPr id="427" name="楕円 426"/>
        <xdr:cNvSpPr/>
      </xdr:nvSpPr>
      <xdr:spPr>
        <a:xfrm>
          <a:off x="8699500" y="1344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164400</xdr:rowOff>
    </xdr:from>
    <xdr:ext cx="469744" cy="259045"/>
    <xdr:sp macro="" textlink="">
      <xdr:nvSpPr>
        <xdr:cNvPr id="428" name="テキスト ボックス 427"/>
        <xdr:cNvSpPr txBox="1"/>
      </xdr:nvSpPr>
      <xdr:spPr>
        <a:xfrm>
          <a:off x="8515428" y="1353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63123</xdr:rowOff>
    </xdr:from>
    <xdr:to>
      <xdr:col>41</xdr:col>
      <xdr:colOff>101600</xdr:colOff>
      <xdr:row>78</xdr:row>
      <xdr:rowOff>164723</xdr:rowOff>
    </xdr:to>
    <xdr:sp macro="" textlink="">
      <xdr:nvSpPr>
        <xdr:cNvPr id="429" name="楕円 428"/>
        <xdr:cNvSpPr/>
      </xdr:nvSpPr>
      <xdr:spPr>
        <a:xfrm>
          <a:off x="7810500" y="1343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155850</xdr:rowOff>
    </xdr:from>
    <xdr:ext cx="469744" cy="259045"/>
    <xdr:sp macro="" textlink="">
      <xdr:nvSpPr>
        <xdr:cNvPr id="430" name="テキスト ボックス 429"/>
        <xdr:cNvSpPr txBox="1"/>
      </xdr:nvSpPr>
      <xdr:spPr>
        <a:xfrm>
          <a:off x="7626428" y="1352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67787</xdr:rowOff>
    </xdr:from>
    <xdr:to>
      <xdr:col>36</xdr:col>
      <xdr:colOff>165100</xdr:colOff>
      <xdr:row>78</xdr:row>
      <xdr:rowOff>169387</xdr:rowOff>
    </xdr:to>
    <xdr:sp macro="" textlink="">
      <xdr:nvSpPr>
        <xdr:cNvPr id="431" name="楕円 430"/>
        <xdr:cNvSpPr/>
      </xdr:nvSpPr>
      <xdr:spPr>
        <a:xfrm>
          <a:off x="6921500" y="1344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160514</xdr:rowOff>
    </xdr:from>
    <xdr:ext cx="469744" cy="259045"/>
    <xdr:sp macro="" textlink="">
      <xdr:nvSpPr>
        <xdr:cNvPr id="432" name="テキスト ボックス 431"/>
        <xdr:cNvSpPr txBox="1"/>
      </xdr:nvSpPr>
      <xdr:spPr>
        <a:xfrm>
          <a:off x="6737428" y="1353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47757</xdr:rowOff>
    </xdr:from>
    <xdr:to>
      <xdr:col>55</xdr:col>
      <xdr:colOff>0</xdr:colOff>
      <xdr:row>98</xdr:row>
      <xdr:rowOff>35399</xdr:rowOff>
    </xdr:to>
    <xdr:cxnSp macro="">
      <xdr:nvCxnSpPr>
        <xdr:cNvPr id="463" name="直線コネクタ 462"/>
        <xdr:cNvCxnSpPr/>
      </xdr:nvCxnSpPr>
      <xdr:spPr>
        <a:xfrm flipV="1">
          <a:off x="9639300" y="16678407"/>
          <a:ext cx="838200" cy="15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5100</xdr:rowOff>
    </xdr:from>
    <xdr:to>
      <xdr:col>50</xdr:col>
      <xdr:colOff>114300</xdr:colOff>
      <xdr:row>98</xdr:row>
      <xdr:rowOff>35399</xdr:rowOff>
    </xdr:to>
    <xdr:cxnSp macro="">
      <xdr:nvCxnSpPr>
        <xdr:cNvPr id="466" name="直線コネクタ 465"/>
        <xdr:cNvCxnSpPr/>
      </xdr:nvCxnSpPr>
      <xdr:spPr>
        <a:xfrm>
          <a:off x="8750300" y="16464300"/>
          <a:ext cx="889000" cy="37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5100</xdr:rowOff>
    </xdr:from>
    <xdr:to>
      <xdr:col>45</xdr:col>
      <xdr:colOff>177800</xdr:colOff>
      <xdr:row>98</xdr:row>
      <xdr:rowOff>24368</xdr:rowOff>
    </xdr:to>
    <xdr:cxnSp macro="">
      <xdr:nvCxnSpPr>
        <xdr:cNvPr id="469" name="直線コネクタ 468"/>
        <xdr:cNvCxnSpPr/>
      </xdr:nvCxnSpPr>
      <xdr:spPr>
        <a:xfrm flipV="1">
          <a:off x="7861300" y="16464300"/>
          <a:ext cx="889000" cy="36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129069</xdr:rowOff>
    </xdr:from>
    <xdr:ext cx="534377" cy="259045"/>
    <xdr:sp macro="" textlink="">
      <xdr:nvSpPr>
        <xdr:cNvPr id="471" name="テキスト ボックス 470"/>
        <xdr:cNvSpPr txBox="1"/>
      </xdr:nvSpPr>
      <xdr:spPr>
        <a:xfrm>
          <a:off x="8483111" y="165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160888</xdr:rowOff>
    </xdr:from>
    <xdr:to>
      <xdr:col>41</xdr:col>
      <xdr:colOff>50800</xdr:colOff>
      <xdr:row>98</xdr:row>
      <xdr:rowOff>24368</xdr:rowOff>
    </xdr:to>
    <xdr:cxnSp macro="">
      <xdr:nvCxnSpPr>
        <xdr:cNvPr id="472" name="直線コネクタ 471"/>
        <xdr:cNvCxnSpPr/>
      </xdr:nvCxnSpPr>
      <xdr:spPr>
        <a:xfrm>
          <a:off x="6972300" y="16448638"/>
          <a:ext cx="889000" cy="37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145163</xdr:rowOff>
    </xdr:from>
    <xdr:ext cx="534377" cy="259045"/>
    <xdr:sp macro="" textlink="">
      <xdr:nvSpPr>
        <xdr:cNvPr id="476" name="テキスト ボックス 475"/>
        <xdr:cNvSpPr txBox="1"/>
      </xdr:nvSpPr>
      <xdr:spPr>
        <a:xfrm>
          <a:off x="6705111" y="1660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168407</xdr:rowOff>
    </xdr:from>
    <xdr:to>
      <xdr:col>55</xdr:col>
      <xdr:colOff>50800</xdr:colOff>
      <xdr:row>97</xdr:row>
      <xdr:rowOff>98557</xdr:rowOff>
    </xdr:to>
    <xdr:sp macro="" textlink="">
      <xdr:nvSpPr>
        <xdr:cNvPr id="482" name="楕円 481"/>
        <xdr:cNvSpPr/>
      </xdr:nvSpPr>
      <xdr:spPr>
        <a:xfrm>
          <a:off x="10426700" y="1662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146834</xdr:rowOff>
    </xdr:from>
    <xdr:ext cx="534377" cy="259045"/>
    <xdr:sp macro="" textlink="">
      <xdr:nvSpPr>
        <xdr:cNvPr id="483" name="土木費該当値テキスト"/>
        <xdr:cNvSpPr txBox="1"/>
      </xdr:nvSpPr>
      <xdr:spPr>
        <a:xfrm>
          <a:off x="10528300" y="1660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156049</xdr:rowOff>
    </xdr:from>
    <xdr:to>
      <xdr:col>50</xdr:col>
      <xdr:colOff>165100</xdr:colOff>
      <xdr:row>98</xdr:row>
      <xdr:rowOff>86199</xdr:rowOff>
    </xdr:to>
    <xdr:sp macro="" textlink="">
      <xdr:nvSpPr>
        <xdr:cNvPr id="484" name="楕円 483"/>
        <xdr:cNvSpPr/>
      </xdr:nvSpPr>
      <xdr:spPr>
        <a:xfrm>
          <a:off x="9588500" y="1678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77326</xdr:rowOff>
    </xdr:from>
    <xdr:ext cx="534377" cy="259045"/>
    <xdr:sp macro="" textlink="">
      <xdr:nvSpPr>
        <xdr:cNvPr id="485" name="テキスト ボックス 484"/>
        <xdr:cNvSpPr txBox="1"/>
      </xdr:nvSpPr>
      <xdr:spPr>
        <a:xfrm>
          <a:off x="9372111" y="1687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125750</xdr:rowOff>
    </xdr:from>
    <xdr:to>
      <xdr:col>46</xdr:col>
      <xdr:colOff>38100</xdr:colOff>
      <xdr:row>96</xdr:row>
      <xdr:rowOff>55900</xdr:rowOff>
    </xdr:to>
    <xdr:sp macro="" textlink="">
      <xdr:nvSpPr>
        <xdr:cNvPr id="486" name="楕円 485"/>
        <xdr:cNvSpPr/>
      </xdr:nvSpPr>
      <xdr:spPr>
        <a:xfrm>
          <a:off x="8699500" y="1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72427</xdr:rowOff>
    </xdr:from>
    <xdr:ext cx="534377" cy="259045"/>
    <xdr:sp macro="" textlink="">
      <xdr:nvSpPr>
        <xdr:cNvPr id="487" name="テキスト ボックス 486"/>
        <xdr:cNvSpPr txBox="1"/>
      </xdr:nvSpPr>
      <xdr:spPr>
        <a:xfrm>
          <a:off x="8483111" y="1618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145018</xdr:rowOff>
    </xdr:from>
    <xdr:to>
      <xdr:col>41</xdr:col>
      <xdr:colOff>101600</xdr:colOff>
      <xdr:row>98</xdr:row>
      <xdr:rowOff>75168</xdr:rowOff>
    </xdr:to>
    <xdr:sp macro="" textlink="">
      <xdr:nvSpPr>
        <xdr:cNvPr id="488" name="楕円 487"/>
        <xdr:cNvSpPr/>
      </xdr:nvSpPr>
      <xdr:spPr>
        <a:xfrm>
          <a:off x="7810500" y="1677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66295</xdr:rowOff>
    </xdr:from>
    <xdr:ext cx="534377" cy="259045"/>
    <xdr:sp macro="" textlink="">
      <xdr:nvSpPr>
        <xdr:cNvPr id="489" name="テキスト ボックス 488"/>
        <xdr:cNvSpPr txBox="1"/>
      </xdr:nvSpPr>
      <xdr:spPr>
        <a:xfrm>
          <a:off x="7594111" y="1686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110088</xdr:rowOff>
    </xdr:from>
    <xdr:to>
      <xdr:col>36</xdr:col>
      <xdr:colOff>165100</xdr:colOff>
      <xdr:row>96</xdr:row>
      <xdr:rowOff>40238</xdr:rowOff>
    </xdr:to>
    <xdr:sp macro="" textlink="">
      <xdr:nvSpPr>
        <xdr:cNvPr id="490" name="楕円 489"/>
        <xdr:cNvSpPr/>
      </xdr:nvSpPr>
      <xdr:spPr>
        <a:xfrm>
          <a:off x="6921500" y="1639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56765</xdr:rowOff>
    </xdr:from>
    <xdr:ext cx="534377" cy="259045"/>
    <xdr:sp macro="" textlink="">
      <xdr:nvSpPr>
        <xdr:cNvPr id="491" name="テキスト ボックス 490"/>
        <xdr:cNvSpPr txBox="1"/>
      </xdr:nvSpPr>
      <xdr:spPr>
        <a:xfrm>
          <a:off x="6705111" y="1617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122727</xdr:rowOff>
    </xdr:from>
    <xdr:to>
      <xdr:col>85</xdr:col>
      <xdr:colOff>127000</xdr:colOff>
      <xdr:row>39</xdr:row>
      <xdr:rowOff>61252</xdr:rowOff>
    </xdr:to>
    <xdr:cxnSp macro="">
      <xdr:nvCxnSpPr>
        <xdr:cNvPr id="521" name="直線コネクタ 520"/>
        <xdr:cNvCxnSpPr/>
      </xdr:nvCxnSpPr>
      <xdr:spPr>
        <a:xfrm flipV="1">
          <a:off x="15481300" y="5952027"/>
          <a:ext cx="838200" cy="79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121524</xdr:rowOff>
    </xdr:from>
    <xdr:ext cx="534377" cy="259045"/>
    <xdr:sp macro="" textlink="">
      <xdr:nvSpPr>
        <xdr:cNvPr id="522" name="消防費平均値テキスト"/>
        <xdr:cNvSpPr txBox="1"/>
      </xdr:nvSpPr>
      <xdr:spPr>
        <a:xfrm>
          <a:off x="16370300" y="6293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61252</xdr:rowOff>
    </xdr:from>
    <xdr:to>
      <xdr:col>81</xdr:col>
      <xdr:colOff>50800</xdr:colOff>
      <xdr:row>39</xdr:row>
      <xdr:rowOff>99600</xdr:rowOff>
    </xdr:to>
    <xdr:cxnSp macro="">
      <xdr:nvCxnSpPr>
        <xdr:cNvPr id="524" name="直線コネクタ 523"/>
        <xdr:cNvCxnSpPr/>
      </xdr:nvCxnSpPr>
      <xdr:spPr>
        <a:xfrm flipV="1">
          <a:off x="14592300" y="6747802"/>
          <a:ext cx="889000" cy="3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99600</xdr:rowOff>
    </xdr:from>
    <xdr:to>
      <xdr:col>76</xdr:col>
      <xdr:colOff>114300</xdr:colOff>
      <xdr:row>39</xdr:row>
      <xdr:rowOff>121298</xdr:rowOff>
    </xdr:to>
    <xdr:cxnSp macro="">
      <xdr:nvCxnSpPr>
        <xdr:cNvPr id="527" name="直線コネクタ 526"/>
        <xdr:cNvCxnSpPr/>
      </xdr:nvCxnSpPr>
      <xdr:spPr>
        <a:xfrm flipV="1">
          <a:off x="13703300" y="6786150"/>
          <a:ext cx="889000" cy="2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27248</xdr:rowOff>
    </xdr:from>
    <xdr:to>
      <xdr:col>71</xdr:col>
      <xdr:colOff>177800</xdr:colOff>
      <xdr:row>39</xdr:row>
      <xdr:rowOff>121298</xdr:rowOff>
    </xdr:to>
    <xdr:cxnSp macro="">
      <xdr:nvCxnSpPr>
        <xdr:cNvPr id="530" name="直線コネクタ 529"/>
        <xdr:cNvCxnSpPr/>
      </xdr:nvCxnSpPr>
      <xdr:spPr>
        <a:xfrm>
          <a:off x="12814300" y="5856548"/>
          <a:ext cx="889000" cy="95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152881</xdr:rowOff>
    </xdr:from>
    <xdr:ext cx="534377" cy="259045"/>
    <xdr:sp macro="" textlink="">
      <xdr:nvSpPr>
        <xdr:cNvPr id="534" name="テキスト ボックス 533"/>
        <xdr:cNvSpPr txBox="1"/>
      </xdr:nvSpPr>
      <xdr:spPr>
        <a:xfrm>
          <a:off x="12547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71927</xdr:rowOff>
    </xdr:from>
    <xdr:to>
      <xdr:col>85</xdr:col>
      <xdr:colOff>177800</xdr:colOff>
      <xdr:row>35</xdr:row>
      <xdr:rowOff>2077</xdr:rowOff>
    </xdr:to>
    <xdr:sp macro="" textlink="">
      <xdr:nvSpPr>
        <xdr:cNvPr id="540" name="楕円 539"/>
        <xdr:cNvSpPr/>
      </xdr:nvSpPr>
      <xdr:spPr>
        <a:xfrm>
          <a:off x="16268700" y="590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94804</xdr:rowOff>
    </xdr:from>
    <xdr:ext cx="534377" cy="259045"/>
    <xdr:sp macro="" textlink="">
      <xdr:nvSpPr>
        <xdr:cNvPr id="541" name="消防費該当値テキスト"/>
        <xdr:cNvSpPr txBox="1"/>
      </xdr:nvSpPr>
      <xdr:spPr>
        <a:xfrm>
          <a:off x="16370300" y="575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10452</xdr:rowOff>
    </xdr:from>
    <xdr:to>
      <xdr:col>81</xdr:col>
      <xdr:colOff>101600</xdr:colOff>
      <xdr:row>39</xdr:row>
      <xdr:rowOff>112052</xdr:rowOff>
    </xdr:to>
    <xdr:sp macro="" textlink="">
      <xdr:nvSpPr>
        <xdr:cNvPr id="542" name="楕円 541"/>
        <xdr:cNvSpPr/>
      </xdr:nvSpPr>
      <xdr:spPr>
        <a:xfrm>
          <a:off x="15430500" y="669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103179</xdr:rowOff>
    </xdr:from>
    <xdr:ext cx="534377" cy="259045"/>
    <xdr:sp macro="" textlink="">
      <xdr:nvSpPr>
        <xdr:cNvPr id="543" name="テキスト ボックス 542"/>
        <xdr:cNvSpPr txBox="1"/>
      </xdr:nvSpPr>
      <xdr:spPr>
        <a:xfrm>
          <a:off x="15214111" y="678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48800</xdr:rowOff>
    </xdr:from>
    <xdr:to>
      <xdr:col>76</xdr:col>
      <xdr:colOff>165100</xdr:colOff>
      <xdr:row>39</xdr:row>
      <xdr:rowOff>150400</xdr:rowOff>
    </xdr:to>
    <xdr:sp macro="" textlink="">
      <xdr:nvSpPr>
        <xdr:cNvPr id="544" name="楕円 543"/>
        <xdr:cNvSpPr/>
      </xdr:nvSpPr>
      <xdr:spPr>
        <a:xfrm>
          <a:off x="14541500" y="673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141527</xdr:rowOff>
    </xdr:from>
    <xdr:ext cx="534377" cy="259045"/>
    <xdr:sp macro="" textlink="">
      <xdr:nvSpPr>
        <xdr:cNvPr id="545" name="テキスト ボックス 544"/>
        <xdr:cNvSpPr txBox="1"/>
      </xdr:nvSpPr>
      <xdr:spPr>
        <a:xfrm>
          <a:off x="14325111" y="682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70498</xdr:rowOff>
    </xdr:from>
    <xdr:to>
      <xdr:col>72</xdr:col>
      <xdr:colOff>38100</xdr:colOff>
      <xdr:row>40</xdr:row>
      <xdr:rowOff>648</xdr:rowOff>
    </xdr:to>
    <xdr:sp macro="" textlink="">
      <xdr:nvSpPr>
        <xdr:cNvPr id="546" name="楕円 545"/>
        <xdr:cNvSpPr/>
      </xdr:nvSpPr>
      <xdr:spPr>
        <a:xfrm>
          <a:off x="13652500" y="675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163225</xdr:rowOff>
    </xdr:from>
    <xdr:ext cx="534377" cy="259045"/>
    <xdr:sp macro="" textlink="">
      <xdr:nvSpPr>
        <xdr:cNvPr id="547" name="テキスト ボックス 546"/>
        <xdr:cNvSpPr txBox="1"/>
      </xdr:nvSpPr>
      <xdr:spPr>
        <a:xfrm>
          <a:off x="13436111" y="684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147898</xdr:rowOff>
    </xdr:from>
    <xdr:to>
      <xdr:col>67</xdr:col>
      <xdr:colOff>101600</xdr:colOff>
      <xdr:row>34</xdr:row>
      <xdr:rowOff>78048</xdr:rowOff>
    </xdr:to>
    <xdr:sp macro="" textlink="">
      <xdr:nvSpPr>
        <xdr:cNvPr id="548" name="楕円 547"/>
        <xdr:cNvSpPr/>
      </xdr:nvSpPr>
      <xdr:spPr>
        <a:xfrm>
          <a:off x="12763500" y="580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94575</xdr:rowOff>
    </xdr:from>
    <xdr:ext cx="534377" cy="259045"/>
    <xdr:sp macro="" textlink="">
      <xdr:nvSpPr>
        <xdr:cNvPr id="549" name="テキスト ボックス 548"/>
        <xdr:cNvSpPr txBox="1"/>
      </xdr:nvSpPr>
      <xdr:spPr>
        <a:xfrm>
          <a:off x="12547111" y="558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147038</xdr:rowOff>
    </xdr:from>
    <xdr:to>
      <xdr:col>85</xdr:col>
      <xdr:colOff>127000</xdr:colOff>
      <xdr:row>57</xdr:row>
      <xdr:rowOff>5338</xdr:rowOff>
    </xdr:to>
    <xdr:cxnSp macro="">
      <xdr:nvCxnSpPr>
        <xdr:cNvPr id="576" name="直線コネクタ 575"/>
        <xdr:cNvCxnSpPr/>
      </xdr:nvCxnSpPr>
      <xdr:spPr>
        <a:xfrm>
          <a:off x="15481300" y="9576788"/>
          <a:ext cx="838200" cy="20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147038</xdr:rowOff>
    </xdr:from>
    <xdr:to>
      <xdr:col>81</xdr:col>
      <xdr:colOff>50800</xdr:colOff>
      <xdr:row>57</xdr:row>
      <xdr:rowOff>27677</xdr:rowOff>
    </xdr:to>
    <xdr:cxnSp macro="">
      <xdr:nvCxnSpPr>
        <xdr:cNvPr id="579" name="直線コネクタ 578"/>
        <xdr:cNvCxnSpPr/>
      </xdr:nvCxnSpPr>
      <xdr:spPr>
        <a:xfrm flipV="1">
          <a:off x="14592300" y="9576788"/>
          <a:ext cx="889000" cy="22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139981</xdr:rowOff>
    </xdr:from>
    <xdr:ext cx="534377" cy="259045"/>
    <xdr:sp macro="" textlink="">
      <xdr:nvSpPr>
        <xdr:cNvPr id="581" name="テキスト ボックス 580"/>
        <xdr:cNvSpPr txBox="1"/>
      </xdr:nvSpPr>
      <xdr:spPr>
        <a:xfrm>
          <a:off x="15214111" y="97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27677</xdr:rowOff>
    </xdr:from>
    <xdr:to>
      <xdr:col>76</xdr:col>
      <xdr:colOff>114300</xdr:colOff>
      <xdr:row>57</xdr:row>
      <xdr:rowOff>136225</xdr:rowOff>
    </xdr:to>
    <xdr:cxnSp macro="">
      <xdr:nvCxnSpPr>
        <xdr:cNvPr id="582" name="直線コネクタ 581"/>
        <xdr:cNvCxnSpPr/>
      </xdr:nvCxnSpPr>
      <xdr:spPr>
        <a:xfrm flipV="1">
          <a:off x="13703300" y="9800327"/>
          <a:ext cx="889000" cy="10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54684</xdr:rowOff>
    </xdr:from>
    <xdr:ext cx="534377" cy="259045"/>
    <xdr:sp macro="" textlink="">
      <xdr:nvSpPr>
        <xdr:cNvPr id="584" name="テキスト ボックス 583"/>
        <xdr:cNvSpPr txBox="1"/>
      </xdr:nvSpPr>
      <xdr:spPr>
        <a:xfrm>
          <a:off x="14325111" y="9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136225</xdr:rowOff>
    </xdr:from>
    <xdr:to>
      <xdr:col>71</xdr:col>
      <xdr:colOff>177800</xdr:colOff>
      <xdr:row>57</xdr:row>
      <xdr:rowOff>137282</xdr:rowOff>
    </xdr:to>
    <xdr:cxnSp macro="">
      <xdr:nvCxnSpPr>
        <xdr:cNvPr id="585" name="直線コネクタ 584"/>
        <xdr:cNvCxnSpPr/>
      </xdr:nvCxnSpPr>
      <xdr:spPr>
        <a:xfrm flipV="1">
          <a:off x="12814300" y="9908875"/>
          <a:ext cx="889000" cy="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7" name="テキスト ボックス 586"/>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9" name="テキスト ボックス 588"/>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125988</xdr:rowOff>
    </xdr:from>
    <xdr:to>
      <xdr:col>85</xdr:col>
      <xdr:colOff>177800</xdr:colOff>
      <xdr:row>57</xdr:row>
      <xdr:rowOff>56138</xdr:rowOff>
    </xdr:to>
    <xdr:sp macro="" textlink="">
      <xdr:nvSpPr>
        <xdr:cNvPr id="595" name="楕円 594"/>
        <xdr:cNvSpPr/>
      </xdr:nvSpPr>
      <xdr:spPr>
        <a:xfrm>
          <a:off x="16268700" y="972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104415</xdr:rowOff>
    </xdr:from>
    <xdr:ext cx="534377" cy="259045"/>
    <xdr:sp macro="" textlink="">
      <xdr:nvSpPr>
        <xdr:cNvPr id="596" name="教育費該当値テキスト"/>
        <xdr:cNvSpPr txBox="1"/>
      </xdr:nvSpPr>
      <xdr:spPr>
        <a:xfrm>
          <a:off x="16370300" y="970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96238</xdr:rowOff>
    </xdr:from>
    <xdr:to>
      <xdr:col>81</xdr:col>
      <xdr:colOff>101600</xdr:colOff>
      <xdr:row>56</xdr:row>
      <xdr:rowOff>26388</xdr:rowOff>
    </xdr:to>
    <xdr:sp macro="" textlink="">
      <xdr:nvSpPr>
        <xdr:cNvPr id="597" name="楕円 596"/>
        <xdr:cNvSpPr/>
      </xdr:nvSpPr>
      <xdr:spPr>
        <a:xfrm>
          <a:off x="15430500" y="95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42915</xdr:rowOff>
    </xdr:from>
    <xdr:ext cx="599010" cy="259045"/>
    <xdr:sp macro="" textlink="">
      <xdr:nvSpPr>
        <xdr:cNvPr id="598" name="テキスト ボックス 597"/>
        <xdr:cNvSpPr txBox="1"/>
      </xdr:nvSpPr>
      <xdr:spPr>
        <a:xfrm>
          <a:off x="15181795" y="930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148327</xdr:rowOff>
    </xdr:from>
    <xdr:to>
      <xdr:col>76</xdr:col>
      <xdr:colOff>165100</xdr:colOff>
      <xdr:row>57</xdr:row>
      <xdr:rowOff>78477</xdr:rowOff>
    </xdr:to>
    <xdr:sp macro="" textlink="">
      <xdr:nvSpPr>
        <xdr:cNvPr id="599" name="楕円 598"/>
        <xdr:cNvSpPr/>
      </xdr:nvSpPr>
      <xdr:spPr>
        <a:xfrm>
          <a:off x="14541500" y="974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69604</xdr:rowOff>
    </xdr:from>
    <xdr:ext cx="534377" cy="259045"/>
    <xdr:sp macro="" textlink="">
      <xdr:nvSpPr>
        <xdr:cNvPr id="600" name="テキスト ボックス 599"/>
        <xdr:cNvSpPr txBox="1"/>
      </xdr:nvSpPr>
      <xdr:spPr>
        <a:xfrm>
          <a:off x="14325111" y="984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85425</xdr:rowOff>
    </xdr:from>
    <xdr:to>
      <xdr:col>72</xdr:col>
      <xdr:colOff>38100</xdr:colOff>
      <xdr:row>58</xdr:row>
      <xdr:rowOff>15575</xdr:rowOff>
    </xdr:to>
    <xdr:sp macro="" textlink="">
      <xdr:nvSpPr>
        <xdr:cNvPr id="601" name="楕円 600"/>
        <xdr:cNvSpPr/>
      </xdr:nvSpPr>
      <xdr:spPr>
        <a:xfrm>
          <a:off x="13652500" y="985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6702</xdr:rowOff>
    </xdr:from>
    <xdr:ext cx="534377" cy="259045"/>
    <xdr:sp macro="" textlink="">
      <xdr:nvSpPr>
        <xdr:cNvPr id="602" name="テキスト ボックス 601"/>
        <xdr:cNvSpPr txBox="1"/>
      </xdr:nvSpPr>
      <xdr:spPr>
        <a:xfrm>
          <a:off x="13436111" y="995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86482</xdr:rowOff>
    </xdr:from>
    <xdr:to>
      <xdr:col>67</xdr:col>
      <xdr:colOff>101600</xdr:colOff>
      <xdr:row>58</xdr:row>
      <xdr:rowOff>16632</xdr:rowOff>
    </xdr:to>
    <xdr:sp macro="" textlink="">
      <xdr:nvSpPr>
        <xdr:cNvPr id="603" name="楕円 602"/>
        <xdr:cNvSpPr/>
      </xdr:nvSpPr>
      <xdr:spPr>
        <a:xfrm>
          <a:off x="12763500" y="985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7759</xdr:rowOff>
    </xdr:from>
    <xdr:ext cx="534377" cy="259045"/>
    <xdr:sp macro="" textlink="">
      <xdr:nvSpPr>
        <xdr:cNvPr id="604" name="テキスト ボックス 603"/>
        <xdr:cNvSpPr txBox="1"/>
      </xdr:nvSpPr>
      <xdr:spPr>
        <a:xfrm>
          <a:off x="12547111" y="995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23251</xdr:rowOff>
    </xdr:from>
    <xdr:to>
      <xdr:col>85</xdr:col>
      <xdr:colOff>127000</xdr:colOff>
      <xdr:row>78</xdr:row>
      <xdr:rowOff>25132</xdr:rowOff>
    </xdr:to>
    <xdr:cxnSp macro="">
      <xdr:nvCxnSpPr>
        <xdr:cNvPr id="629" name="直線コネクタ 628"/>
        <xdr:cNvCxnSpPr/>
      </xdr:nvCxnSpPr>
      <xdr:spPr>
        <a:xfrm>
          <a:off x="15481300" y="13396351"/>
          <a:ext cx="838200" cy="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23251</xdr:rowOff>
    </xdr:from>
    <xdr:to>
      <xdr:col>81</xdr:col>
      <xdr:colOff>50800</xdr:colOff>
      <xdr:row>78</xdr:row>
      <xdr:rowOff>23275</xdr:rowOff>
    </xdr:to>
    <xdr:cxnSp macro="">
      <xdr:nvCxnSpPr>
        <xdr:cNvPr id="632" name="直線コネクタ 631"/>
        <xdr:cNvCxnSpPr/>
      </xdr:nvCxnSpPr>
      <xdr:spPr>
        <a:xfrm flipV="1">
          <a:off x="14592300" y="13396351"/>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23275</xdr:rowOff>
    </xdr:from>
    <xdr:to>
      <xdr:col>76</xdr:col>
      <xdr:colOff>114300</xdr:colOff>
      <xdr:row>78</xdr:row>
      <xdr:rowOff>25400</xdr:rowOff>
    </xdr:to>
    <xdr:cxnSp macro="">
      <xdr:nvCxnSpPr>
        <xdr:cNvPr id="635" name="直線コネクタ 634"/>
        <xdr:cNvCxnSpPr/>
      </xdr:nvCxnSpPr>
      <xdr:spPr>
        <a:xfrm flipV="1">
          <a:off x="13703300" y="13396375"/>
          <a:ext cx="889000" cy="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8" name="直線コネクタ 637"/>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145782</xdr:rowOff>
    </xdr:from>
    <xdr:to>
      <xdr:col>85</xdr:col>
      <xdr:colOff>177800</xdr:colOff>
      <xdr:row>78</xdr:row>
      <xdr:rowOff>75932</xdr:rowOff>
    </xdr:to>
    <xdr:sp macro="" textlink="">
      <xdr:nvSpPr>
        <xdr:cNvPr id="648" name="楕円 647"/>
        <xdr:cNvSpPr/>
      </xdr:nvSpPr>
      <xdr:spPr>
        <a:xfrm>
          <a:off x="16268700" y="1334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60709</xdr:rowOff>
    </xdr:from>
    <xdr:ext cx="313932" cy="259045"/>
    <xdr:sp macro="" textlink="">
      <xdr:nvSpPr>
        <xdr:cNvPr id="649" name="災害復旧費該当値テキスト"/>
        <xdr:cNvSpPr txBox="1"/>
      </xdr:nvSpPr>
      <xdr:spPr>
        <a:xfrm>
          <a:off x="16370300" y="132623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143901</xdr:rowOff>
    </xdr:from>
    <xdr:to>
      <xdr:col>81</xdr:col>
      <xdr:colOff>101600</xdr:colOff>
      <xdr:row>78</xdr:row>
      <xdr:rowOff>74051</xdr:rowOff>
    </xdr:to>
    <xdr:sp macro="" textlink="">
      <xdr:nvSpPr>
        <xdr:cNvPr id="650" name="楕円 649"/>
        <xdr:cNvSpPr/>
      </xdr:nvSpPr>
      <xdr:spPr>
        <a:xfrm>
          <a:off x="15430500" y="133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65178</xdr:rowOff>
    </xdr:from>
    <xdr:ext cx="378565" cy="259045"/>
    <xdr:sp macro="" textlink="">
      <xdr:nvSpPr>
        <xdr:cNvPr id="651" name="テキスト ボックス 650"/>
        <xdr:cNvSpPr txBox="1"/>
      </xdr:nvSpPr>
      <xdr:spPr>
        <a:xfrm>
          <a:off x="15292017" y="13438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143925</xdr:rowOff>
    </xdr:from>
    <xdr:to>
      <xdr:col>76</xdr:col>
      <xdr:colOff>165100</xdr:colOff>
      <xdr:row>78</xdr:row>
      <xdr:rowOff>74075</xdr:rowOff>
    </xdr:to>
    <xdr:sp macro="" textlink="">
      <xdr:nvSpPr>
        <xdr:cNvPr id="652" name="楕円 651"/>
        <xdr:cNvSpPr/>
      </xdr:nvSpPr>
      <xdr:spPr>
        <a:xfrm>
          <a:off x="14541500" y="1334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65202</xdr:rowOff>
    </xdr:from>
    <xdr:ext cx="378565" cy="259045"/>
    <xdr:sp macro="" textlink="">
      <xdr:nvSpPr>
        <xdr:cNvPr id="653" name="テキスト ボックス 652"/>
        <xdr:cNvSpPr txBox="1"/>
      </xdr:nvSpPr>
      <xdr:spPr>
        <a:xfrm>
          <a:off x="14403017" y="13438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4" name="楕円 653"/>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5" name="テキスト ボックス 654"/>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6" name="楕円 655"/>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7" name="テキスト ボックス 656"/>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76657</xdr:rowOff>
    </xdr:from>
    <xdr:to>
      <xdr:col>85</xdr:col>
      <xdr:colOff>127000</xdr:colOff>
      <xdr:row>97</xdr:row>
      <xdr:rowOff>96500</xdr:rowOff>
    </xdr:to>
    <xdr:cxnSp macro="">
      <xdr:nvCxnSpPr>
        <xdr:cNvPr id="684" name="直線コネクタ 683"/>
        <xdr:cNvCxnSpPr/>
      </xdr:nvCxnSpPr>
      <xdr:spPr>
        <a:xfrm flipV="1">
          <a:off x="15481300" y="16707307"/>
          <a:ext cx="838200" cy="1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96500</xdr:rowOff>
    </xdr:from>
    <xdr:to>
      <xdr:col>81</xdr:col>
      <xdr:colOff>50800</xdr:colOff>
      <xdr:row>97</xdr:row>
      <xdr:rowOff>99045</xdr:rowOff>
    </xdr:to>
    <xdr:cxnSp macro="">
      <xdr:nvCxnSpPr>
        <xdr:cNvPr id="687" name="直線コネクタ 686"/>
        <xdr:cNvCxnSpPr/>
      </xdr:nvCxnSpPr>
      <xdr:spPr>
        <a:xfrm flipV="1">
          <a:off x="14592300" y="16727150"/>
          <a:ext cx="889000" cy="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76977</xdr:rowOff>
    </xdr:from>
    <xdr:to>
      <xdr:col>76</xdr:col>
      <xdr:colOff>114300</xdr:colOff>
      <xdr:row>97</xdr:row>
      <xdr:rowOff>99045</xdr:rowOff>
    </xdr:to>
    <xdr:cxnSp macro="">
      <xdr:nvCxnSpPr>
        <xdr:cNvPr id="690" name="直線コネクタ 689"/>
        <xdr:cNvCxnSpPr/>
      </xdr:nvCxnSpPr>
      <xdr:spPr>
        <a:xfrm>
          <a:off x="13703300" y="16707627"/>
          <a:ext cx="889000" cy="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76977</xdr:rowOff>
    </xdr:from>
    <xdr:to>
      <xdr:col>71</xdr:col>
      <xdr:colOff>177800</xdr:colOff>
      <xdr:row>97</xdr:row>
      <xdr:rowOff>92261</xdr:rowOff>
    </xdr:to>
    <xdr:cxnSp macro="">
      <xdr:nvCxnSpPr>
        <xdr:cNvPr id="693" name="直線コネクタ 692"/>
        <xdr:cNvCxnSpPr/>
      </xdr:nvCxnSpPr>
      <xdr:spPr>
        <a:xfrm flipV="1">
          <a:off x="12814300" y="16707627"/>
          <a:ext cx="8890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25857</xdr:rowOff>
    </xdr:from>
    <xdr:to>
      <xdr:col>85</xdr:col>
      <xdr:colOff>177800</xdr:colOff>
      <xdr:row>97</xdr:row>
      <xdr:rowOff>127457</xdr:rowOff>
    </xdr:to>
    <xdr:sp macro="" textlink="">
      <xdr:nvSpPr>
        <xdr:cNvPr id="703" name="楕円 702"/>
        <xdr:cNvSpPr/>
      </xdr:nvSpPr>
      <xdr:spPr>
        <a:xfrm>
          <a:off x="16268700" y="1665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4284</xdr:rowOff>
    </xdr:from>
    <xdr:ext cx="534377" cy="259045"/>
    <xdr:sp macro="" textlink="">
      <xdr:nvSpPr>
        <xdr:cNvPr id="704" name="公債費該当値テキスト"/>
        <xdr:cNvSpPr txBox="1"/>
      </xdr:nvSpPr>
      <xdr:spPr>
        <a:xfrm>
          <a:off x="16370300" y="1663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45700</xdr:rowOff>
    </xdr:from>
    <xdr:to>
      <xdr:col>81</xdr:col>
      <xdr:colOff>101600</xdr:colOff>
      <xdr:row>97</xdr:row>
      <xdr:rowOff>147300</xdr:rowOff>
    </xdr:to>
    <xdr:sp macro="" textlink="">
      <xdr:nvSpPr>
        <xdr:cNvPr id="705" name="楕円 704"/>
        <xdr:cNvSpPr/>
      </xdr:nvSpPr>
      <xdr:spPr>
        <a:xfrm>
          <a:off x="15430500" y="1667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138427</xdr:rowOff>
    </xdr:from>
    <xdr:ext cx="534377" cy="259045"/>
    <xdr:sp macro="" textlink="">
      <xdr:nvSpPr>
        <xdr:cNvPr id="706" name="テキスト ボックス 705"/>
        <xdr:cNvSpPr txBox="1"/>
      </xdr:nvSpPr>
      <xdr:spPr>
        <a:xfrm>
          <a:off x="15214111" y="1676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48245</xdr:rowOff>
    </xdr:from>
    <xdr:to>
      <xdr:col>76</xdr:col>
      <xdr:colOff>165100</xdr:colOff>
      <xdr:row>97</xdr:row>
      <xdr:rowOff>149845</xdr:rowOff>
    </xdr:to>
    <xdr:sp macro="" textlink="">
      <xdr:nvSpPr>
        <xdr:cNvPr id="707" name="楕円 706"/>
        <xdr:cNvSpPr/>
      </xdr:nvSpPr>
      <xdr:spPr>
        <a:xfrm>
          <a:off x="14541500" y="166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140972</xdr:rowOff>
    </xdr:from>
    <xdr:ext cx="534377" cy="259045"/>
    <xdr:sp macro="" textlink="">
      <xdr:nvSpPr>
        <xdr:cNvPr id="708" name="テキスト ボックス 707"/>
        <xdr:cNvSpPr txBox="1"/>
      </xdr:nvSpPr>
      <xdr:spPr>
        <a:xfrm>
          <a:off x="14325111" y="1677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26177</xdr:rowOff>
    </xdr:from>
    <xdr:to>
      <xdr:col>72</xdr:col>
      <xdr:colOff>38100</xdr:colOff>
      <xdr:row>97</xdr:row>
      <xdr:rowOff>127777</xdr:rowOff>
    </xdr:to>
    <xdr:sp macro="" textlink="">
      <xdr:nvSpPr>
        <xdr:cNvPr id="709" name="楕円 708"/>
        <xdr:cNvSpPr/>
      </xdr:nvSpPr>
      <xdr:spPr>
        <a:xfrm>
          <a:off x="13652500" y="1665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118904</xdr:rowOff>
    </xdr:from>
    <xdr:ext cx="534377" cy="259045"/>
    <xdr:sp macro="" textlink="">
      <xdr:nvSpPr>
        <xdr:cNvPr id="710" name="テキスト ボックス 709"/>
        <xdr:cNvSpPr txBox="1"/>
      </xdr:nvSpPr>
      <xdr:spPr>
        <a:xfrm>
          <a:off x="13436111" y="1674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41461</xdr:rowOff>
    </xdr:from>
    <xdr:to>
      <xdr:col>67</xdr:col>
      <xdr:colOff>101600</xdr:colOff>
      <xdr:row>97</xdr:row>
      <xdr:rowOff>143061</xdr:rowOff>
    </xdr:to>
    <xdr:sp macro="" textlink="">
      <xdr:nvSpPr>
        <xdr:cNvPr id="711" name="楕円 710"/>
        <xdr:cNvSpPr/>
      </xdr:nvSpPr>
      <xdr:spPr>
        <a:xfrm>
          <a:off x="12763500" y="166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134188</xdr:rowOff>
    </xdr:from>
    <xdr:ext cx="534377" cy="259045"/>
    <xdr:sp macro="" textlink="">
      <xdr:nvSpPr>
        <xdr:cNvPr id="712" name="テキスト ボックス 711"/>
        <xdr:cNvSpPr txBox="1"/>
      </xdr:nvSpPr>
      <xdr:spPr>
        <a:xfrm>
          <a:off x="12547111" y="1676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cs typeface="Microsoft Tai Le" panose="020B0502040204020203" pitchFamily="34" charset="0"/>
            </a:rPr>
            <a:t>消防費は、住民一人当たり</a:t>
          </a:r>
          <a:r>
            <a:rPr kumimoji="1" lang="en-US" altLang="ja-JP" sz="1100">
              <a:latin typeface="+mn-ea"/>
              <a:ea typeface="+mn-ea"/>
              <a:cs typeface="Microsoft Tai Le" panose="020B0502040204020203" pitchFamily="34" charset="0"/>
            </a:rPr>
            <a:t>60,891</a:t>
          </a:r>
          <a:r>
            <a:rPr kumimoji="1" lang="ja-JP" altLang="en-US" sz="1100">
              <a:latin typeface="+mn-ea"/>
              <a:ea typeface="+mn-ea"/>
              <a:cs typeface="Microsoft Tai Le" panose="020B0502040204020203" pitchFamily="34" charset="0"/>
            </a:rPr>
            <a:t>円と前年度より増加している。この主な要因は、町防災無線デジタル化事業による増である。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総務費は、住民一人当たり</a:t>
          </a:r>
          <a:r>
            <a:rPr kumimoji="1" lang="en-US" altLang="ja-JP" sz="1100">
              <a:latin typeface="+mn-ea"/>
              <a:ea typeface="+mn-ea"/>
            </a:rPr>
            <a:t>159,989</a:t>
          </a:r>
          <a:r>
            <a:rPr kumimoji="1" lang="ja-JP" altLang="en-US" sz="1100">
              <a:latin typeface="+mn-ea"/>
              <a:ea typeface="+mn-ea"/>
            </a:rPr>
            <a:t>円と前年度より増加している。この主な要因は、特別定額給付金事業による増である。　</a:t>
          </a:r>
          <a:endParaRPr kumimoji="1" lang="en-US" altLang="ja-JP" sz="1100">
            <a:latin typeface="+mn-ea"/>
            <a:ea typeface="+mn-ea"/>
          </a:endParaRPr>
        </a:p>
        <a:p>
          <a:r>
            <a:rPr kumimoji="1" lang="ja-JP" altLang="en-US" sz="1100">
              <a:latin typeface="+mn-ea"/>
              <a:ea typeface="+mn-ea"/>
            </a:rPr>
            <a:t>  民生費は、住民一人当たり</a:t>
          </a:r>
          <a:r>
            <a:rPr kumimoji="1" lang="en-US" altLang="ja-JP" sz="1100">
              <a:latin typeface="+mn-ea"/>
              <a:ea typeface="+mn-ea"/>
            </a:rPr>
            <a:t>221,722</a:t>
          </a:r>
          <a:r>
            <a:rPr kumimoji="1" lang="ja-JP" altLang="en-US" sz="1100">
              <a:latin typeface="+mn-ea"/>
              <a:ea typeface="+mn-ea"/>
            </a:rPr>
            <a:t>円となっている。児童福祉行政に要する経費である児童福祉費、障害者福祉行政に要する経費である社会福祉総務費が、類似団体に比べ高く、民生費全体を押し上げている。</a:t>
          </a:r>
          <a:endParaRPr kumimoji="1" lang="en-US" altLang="ja-JP" sz="1100">
            <a:latin typeface="+mn-ea"/>
            <a:ea typeface="+mn-ea"/>
          </a:endParaRPr>
        </a:p>
        <a:p>
          <a:r>
            <a:rPr kumimoji="1" lang="ja-JP" altLang="en-US" sz="1100">
              <a:latin typeface="+mn-ea"/>
              <a:ea typeface="+mn-ea"/>
            </a:rPr>
            <a:t>  土木費は、住民一人当たり</a:t>
          </a:r>
          <a:r>
            <a:rPr kumimoji="1" lang="en-US" altLang="ja-JP" sz="1100">
              <a:latin typeface="+mn-ea"/>
              <a:ea typeface="+mn-ea"/>
            </a:rPr>
            <a:t>60,327</a:t>
          </a:r>
          <a:r>
            <a:rPr kumimoji="1" lang="ja-JP" altLang="en-US" sz="1100">
              <a:latin typeface="+mn-ea"/>
              <a:ea typeface="+mn-ea"/>
            </a:rPr>
            <a:t>円となっている。町営住宅建替を計画的に実施しており、初年度に町営住宅の解体・造成、次年度に本体構築と隔年で実施している状況になっているため、増減を繰り返している。</a:t>
          </a:r>
          <a:endParaRPr kumimoji="1" lang="en-US" altLang="ja-JP" sz="1100">
            <a:latin typeface="+mn-ea"/>
            <a:ea typeface="+mn-ea"/>
          </a:endParaRPr>
        </a:p>
        <a:p>
          <a:r>
            <a:rPr kumimoji="1" lang="ja-JP" altLang="en-US" sz="1100">
              <a:latin typeface="+mn-ea"/>
              <a:ea typeface="+mn-ea"/>
            </a:rPr>
            <a:t> </a:t>
          </a:r>
          <a:endParaRPr kumimoji="1" lang="en-US" altLang="ja-JP" sz="1100">
            <a:latin typeface="+mn-ea"/>
            <a:ea typeface="+mn-ea"/>
          </a:endParaRPr>
        </a:p>
        <a:p>
          <a:r>
            <a:rPr kumimoji="1" lang="ja-JP" altLang="en-US" sz="1100">
              <a:latin typeface="+mn-ea"/>
              <a:ea typeface="+mn-ea"/>
            </a:rPr>
            <a:t>  </a:t>
          </a:r>
          <a:endParaRPr kumimoji="1" lang="en-US" altLang="ja-JP" sz="11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　財政調整基金残高については、緊縮財政の実施により、標準財政規模比</a:t>
          </a:r>
          <a:r>
            <a:rPr kumimoji="1" lang="en-US" altLang="ja-JP" sz="1400">
              <a:latin typeface="+mn-ea"/>
              <a:ea typeface="+mn-ea"/>
            </a:rPr>
            <a:t>50</a:t>
          </a:r>
          <a:r>
            <a:rPr kumimoji="1" lang="ja-JP" altLang="en-US" sz="1400">
              <a:latin typeface="+mn-ea"/>
              <a:ea typeface="+mn-ea"/>
            </a:rPr>
            <a:t>％程度を維持している。</a:t>
          </a:r>
          <a:endParaRPr kumimoji="1" lang="en-US" altLang="ja-JP" sz="1400">
            <a:latin typeface="+mn-ea"/>
            <a:ea typeface="+mn-ea"/>
          </a:endParaRPr>
        </a:p>
        <a:p>
          <a:r>
            <a:rPr kumimoji="1" lang="ja-JP" altLang="en-US" sz="1400">
              <a:latin typeface="+mn-ea"/>
              <a:ea typeface="+mn-ea"/>
            </a:rPr>
            <a:t>実質収支額は、適切な財源の確保と歳出の精査により、継続的に黒字を確保している。</a:t>
          </a:r>
          <a:endParaRPr kumimoji="1" lang="en-US" altLang="ja-JP" sz="1400">
            <a:latin typeface="+mn-ea"/>
            <a:ea typeface="+mn-ea"/>
          </a:endParaRPr>
        </a:p>
        <a:p>
          <a:endParaRPr kumimoji="1" lang="ja-JP" altLang="en-US" sz="140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〇国民健康保険事業勘定特別会計が赤字である。</a:t>
          </a:r>
          <a:endParaRPr kumimoji="1" lang="en-US" altLang="ja-JP" sz="1200">
            <a:latin typeface="+mn-ea"/>
            <a:ea typeface="+mn-ea"/>
          </a:endParaRPr>
        </a:p>
        <a:p>
          <a:r>
            <a:rPr kumimoji="1" lang="ja-JP" altLang="en-US" sz="1200">
              <a:latin typeface="+mn-ea"/>
              <a:ea typeface="+mn-ea"/>
            </a:rPr>
            <a:t>　国民健康保険事業勘定特別会計が赤字となっているのは、景気の低迷による離職者の社会保険からの移行や短期保険証発行の増加または、生活保護世帯の見直しに伴う国保加入者などの原因により収支が悪化したためである。平成</a:t>
          </a:r>
          <a:r>
            <a:rPr kumimoji="1" lang="en-US" altLang="ja-JP" sz="1200">
              <a:latin typeface="+mn-ea"/>
              <a:ea typeface="+mn-ea"/>
            </a:rPr>
            <a:t>28</a:t>
          </a:r>
          <a:r>
            <a:rPr kumimoji="1" lang="ja-JP" altLang="en-US" sz="1200">
              <a:latin typeface="+mn-ea"/>
              <a:ea typeface="+mn-ea"/>
            </a:rPr>
            <a:t>年度は平成</a:t>
          </a:r>
          <a:r>
            <a:rPr kumimoji="1" lang="en-US" altLang="ja-JP" sz="1200">
              <a:latin typeface="+mn-ea"/>
              <a:ea typeface="+mn-ea"/>
            </a:rPr>
            <a:t>27</a:t>
          </a:r>
          <a:r>
            <a:rPr kumimoji="1" lang="ja-JP" altLang="en-US" sz="1200">
              <a:latin typeface="+mn-ea"/>
              <a:ea typeface="+mn-ea"/>
            </a:rPr>
            <a:t>年度国民健康保険療養給付費負担金等の確定による返還等により、赤字額が増加した。平成</a:t>
          </a:r>
          <a:r>
            <a:rPr kumimoji="1" lang="en-US" altLang="ja-JP" sz="1200">
              <a:latin typeface="+mn-ea"/>
              <a:ea typeface="+mn-ea"/>
            </a:rPr>
            <a:t>29</a:t>
          </a:r>
          <a:r>
            <a:rPr kumimoji="1" lang="ja-JP" altLang="en-US" sz="1200">
              <a:latin typeface="+mn-ea"/>
              <a:ea typeface="+mn-ea"/>
            </a:rPr>
            <a:t>年度も赤字となったものの、平成</a:t>
          </a:r>
          <a:r>
            <a:rPr kumimoji="1" lang="en-US" altLang="ja-JP" sz="1200">
              <a:latin typeface="+mn-ea"/>
              <a:ea typeface="+mn-ea"/>
            </a:rPr>
            <a:t>30</a:t>
          </a:r>
          <a:r>
            <a:rPr kumimoji="1" lang="ja-JP" altLang="en-US" sz="1200">
              <a:latin typeface="+mn-ea"/>
              <a:ea typeface="+mn-ea"/>
            </a:rPr>
            <a:t>年度から</a:t>
          </a:r>
          <a:r>
            <a:rPr kumimoji="1" lang="en-US" altLang="ja-JP" sz="1200">
              <a:latin typeface="+mn-ea"/>
              <a:ea typeface="+mn-ea"/>
            </a:rPr>
            <a:t>5</a:t>
          </a:r>
          <a:r>
            <a:rPr kumimoji="1" lang="ja-JP" altLang="en-US" sz="1200">
              <a:latin typeface="+mn-ea"/>
              <a:ea typeface="+mn-ea"/>
            </a:rPr>
            <a:t>ヶ年計画で赤字補填を実施中のため、赤字額は年々減少している。</a:t>
          </a:r>
          <a:endParaRPr kumimoji="1" lang="en-US" altLang="ja-JP" sz="1200">
            <a:latin typeface="+mn-ea"/>
            <a:ea typeface="+mn-ea"/>
          </a:endParaRPr>
        </a:p>
        <a:p>
          <a:r>
            <a:rPr kumimoji="1" lang="ja-JP" altLang="en-US" sz="1200">
              <a:latin typeface="+mn-ea"/>
              <a:ea typeface="+mn-ea"/>
            </a:rPr>
            <a:t>　町立緑ヶ丘病院事業特別会計は、医師の確保が難しく、収入が減少したため、平成</a:t>
          </a:r>
          <a:r>
            <a:rPr kumimoji="1" lang="en-US" altLang="ja-JP" sz="1200">
              <a:latin typeface="+mn-ea"/>
              <a:ea typeface="+mn-ea"/>
            </a:rPr>
            <a:t>27</a:t>
          </a:r>
          <a:r>
            <a:rPr kumimoji="1" lang="ja-JP" altLang="en-US" sz="1200">
              <a:latin typeface="+mn-ea"/>
              <a:ea typeface="+mn-ea"/>
            </a:rPr>
            <a:t>年度に赤字となった。平成</a:t>
          </a:r>
          <a:r>
            <a:rPr kumimoji="1" lang="en-US" altLang="ja-JP" sz="1200">
              <a:latin typeface="+mn-ea"/>
              <a:ea typeface="+mn-ea"/>
            </a:rPr>
            <a:t>28</a:t>
          </a:r>
          <a:r>
            <a:rPr kumimoji="1" lang="ja-JP" altLang="en-US" sz="1200">
              <a:latin typeface="+mn-ea"/>
              <a:ea typeface="+mn-ea"/>
            </a:rPr>
            <a:t>年度には経営戦略を策定しながら、経営コンサルタントを入れて経営を見直してきたが、経営戦略策定中ということと、医師がさらに減り、赤字額が大幅に増加した。平成</a:t>
          </a:r>
          <a:r>
            <a:rPr kumimoji="1" lang="en-US" altLang="ja-JP" sz="1200">
              <a:latin typeface="+mn-ea"/>
              <a:ea typeface="+mn-ea"/>
            </a:rPr>
            <a:t>29</a:t>
          </a:r>
          <a:r>
            <a:rPr kumimoji="1" lang="ja-JP" altLang="en-US" sz="1200">
              <a:latin typeface="+mn-ea"/>
              <a:ea typeface="+mn-ea"/>
            </a:rPr>
            <a:t>年度より一般会計からの繰入金を増額したことと、一般会計からの貸付金を実施したため、平成</a:t>
          </a:r>
          <a:r>
            <a:rPr kumimoji="1" lang="en-US" altLang="ja-JP" sz="1200">
              <a:latin typeface="+mn-ea"/>
              <a:ea typeface="+mn-ea"/>
            </a:rPr>
            <a:t>29</a:t>
          </a:r>
          <a:r>
            <a:rPr kumimoji="1" lang="ja-JP" altLang="en-US" sz="1200">
              <a:latin typeface="+mn-ea"/>
              <a:ea typeface="+mn-ea"/>
            </a:rPr>
            <a:t>・</a:t>
          </a:r>
          <a:r>
            <a:rPr kumimoji="1" lang="en-US" altLang="ja-JP" sz="1200">
              <a:latin typeface="+mn-ea"/>
              <a:ea typeface="+mn-ea"/>
            </a:rPr>
            <a:t>30</a:t>
          </a:r>
          <a:r>
            <a:rPr kumimoji="1" lang="ja-JP" altLang="en-US" sz="1200">
              <a:latin typeface="+mn-ea"/>
              <a:ea typeface="+mn-ea"/>
            </a:rPr>
            <a:t>年度は黒字となったが、令和元年度は再び赤字となった。令和</a:t>
          </a:r>
          <a:r>
            <a:rPr kumimoji="1" lang="en-US" altLang="ja-JP" sz="1200">
              <a:latin typeface="+mn-ea"/>
              <a:ea typeface="+mn-ea"/>
            </a:rPr>
            <a:t>2</a:t>
          </a:r>
          <a:r>
            <a:rPr kumimoji="1" lang="ja-JP" altLang="en-US" sz="1200">
              <a:latin typeface="+mn-ea"/>
              <a:ea typeface="+mn-ea"/>
            </a:rPr>
            <a:t>年度については、特別減収対策企業債借入に伴う流動資産の増となり資金不足比率は</a:t>
          </a:r>
          <a:r>
            <a:rPr kumimoji="1" lang="en-US" altLang="ja-JP" sz="1200">
              <a:latin typeface="+mn-ea"/>
              <a:ea typeface="+mn-ea"/>
            </a:rPr>
            <a:t>0</a:t>
          </a:r>
          <a:r>
            <a:rPr kumimoji="1" lang="ja-JP" altLang="en-US" sz="1200">
              <a:latin typeface="+mn-ea"/>
              <a:ea typeface="+mn-ea"/>
            </a:rPr>
            <a:t>％となっている。病院施設も老朽化しているため、今後の病床数を含めた抜本的な計画を早期に作成する必要がある。</a:t>
          </a:r>
          <a:endParaRPr kumimoji="1" lang="en-US" altLang="ja-JP" sz="1200">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06040_&#31992;&#30000;&#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70</v>
          </cell>
          <cell r="BX53">
            <v>78.3</v>
          </cell>
          <cell r="CF53">
            <v>77.5</v>
          </cell>
          <cell r="CN53">
            <v>76.400000000000006</v>
          </cell>
          <cell r="CV53">
            <v>76.599999999999994</v>
          </cell>
        </row>
        <row r="55">
          <cell r="AN55" t="str">
            <v>類似団体内平均値</v>
          </cell>
          <cell r="BP55">
            <v>25.4</v>
          </cell>
          <cell r="BX55">
            <v>23.4</v>
          </cell>
          <cell r="CF55">
            <v>7.7</v>
          </cell>
          <cell r="CN55">
            <v>3.2</v>
          </cell>
          <cell r="CV55">
            <v>3.4</v>
          </cell>
        </row>
        <row r="57">
          <cell r="BP57">
            <v>58.8</v>
          </cell>
          <cell r="BX57">
            <v>59.2</v>
          </cell>
          <cell r="CF57">
            <v>63.4</v>
          </cell>
          <cell r="CN57">
            <v>63.3</v>
          </cell>
          <cell r="CV57">
            <v>62.8</v>
          </cell>
        </row>
        <row r="72">
          <cell r="BP72" t="str">
            <v>H28</v>
          </cell>
          <cell r="BX72" t="str">
            <v>H29</v>
          </cell>
          <cell r="CF72" t="str">
            <v>H30</v>
          </cell>
          <cell r="CN72" t="str">
            <v>R01</v>
          </cell>
          <cell r="CV72" t="str">
            <v>R02</v>
          </cell>
        </row>
        <row r="73">
          <cell r="AN73" t="str">
            <v>当該団体値</v>
          </cell>
        </row>
        <row r="75">
          <cell r="BP75">
            <v>6.3</v>
          </cell>
          <cell r="BX75">
            <v>5.9</v>
          </cell>
          <cell r="CF75">
            <v>5.2</v>
          </cell>
          <cell r="CN75">
            <v>4.8</v>
          </cell>
          <cell r="CV75">
            <v>4.7</v>
          </cell>
        </row>
        <row r="77">
          <cell r="AN77" t="str">
            <v>類似団体内平均値</v>
          </cell>
          <cell r="BP77">
            <v>25.4</v>
          </cell>
          <cell r="BX77">
            <v>23.4</v>
          </cell>
          <cell r="CF77">
            <v>7.7</v>
          </cell>
          <cell r="CN77">
            <v>3.2</v>
          </cell>
          <cell r="CV77">
            <v>3.4</v>
          </cell>
        </row>
        <row r="79">
          <cell r="BP79">
            <v>8.6</v>
          </cell>
          <cell r="BX79">
            <v>8.5</v>
          </cell>
          <cell r="CF79">
            <v>8.6</v>
          </cell>
          <cell r="CN79">
            <v>8.8000000000000007</v>
          </cell>
          <cell r="CV79">
            <v>8.8000000000000007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6950620</v>
      </c>
      <c r="BO4" s="426"/>
      <c r="BP4" s="426"/>
      <c r="BQ4" s="426"/>
      <c r="BR4" s="426"/>
      <c r="BS4" s="426"/>
      <c r="BT4" s="426"/>
      <c r="BU4" s="427"/>
      <c r="BV4" s="425">
        <v>6111844</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14.4</v>
      </c>
      <c r="CU4" s="610"/>
      <c r="CV4" s="610"/>
      <c r="CW4" s="610"/>
      <c r="CX4" s="610"/>
      <c r="CY4" s="610"/>
      <c r="CZ4" s="610"/>
      <c r="DA4" s="611"/>
      <c r="DB4" s="609">
        <v>14.7</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6544019</v>
      </c>
      <c r="BO5" s="431"/>
      <c r="BP5" s="431"/>
      <c r="BQ5" s="431"/>
      <c r="BR5" s="431"/>
      <c r="BS5" s="431"/>
      <c r="BT5" s="431"/>
      <c r="BU5" s="432"/>
      <c r="BV5" s="430">
        <v>5687502</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97.1</v>
      </c>
      <c r="CU5" s="401"/>
      <c r="CV5" s="401"/>
      <c r="CW5" s="401"/>
      <c r="CX5" s="401"/>
      <c r="CY5" s="401"/>
      <c r="CZ5" s="401"/>
      <c r="DA5" s="402"/>
      <c r="DB5" s="400">
        <v>95.9</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406601</v>
      </c>
      <c r="BO6" s="431"/>
      <c r="BP6" s="431"/>
      <c r="BQ6" s="431"/>
      <c r="BR6" s="431"/>
      <c r="BS6" s="431"/>
      <c r="BT6" s="431"/>
      <c r="BU6" s="432"/>
      <c r="BV6" s="430">
        <v>424342</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100</v>
      </c>
      <c r="CU6" s="584"/>
      <c r="CV6" s="584"/>
      <c r="CW6" s="584"/>
      <c r="CX6" s="584"/>
      <c r="CY6" s="584"/>
      <c r="CZ6" s="584"/>
      <c r="DA6" s="585"/>
      <c r="DB6" s="583">
        <v>99</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1405</v>
      </c>
      <c r="BO7" s="431"/>
      <c r="BP7" s="431"/>
      <c r="BQ7" s="431"/>
      <c r="BR7" s="431"/>
      <c r="BS7" s="431"/>
      <c r="BT7" s="431"/>
      <c r="BU7" s="432"/>
      <c r="BV7" s="430">
        <v>25356</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2821961</v>
      </c>
      <c r="CU7" s="431"/>
      <c r="CV7" s="431"/>
      <c r="CW7" s="431"/>
      <c r="CX7" s="431"/>
      <c r="CY7" s="431"/>
      <c r="CZ7" s="431"/>
      <c r="DA7" s="432"/>
      <c r="DB7" s="430">
        <v>2721954</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405196</v>
      </c>
      <c r="BO8" s="431"/>
      <c r="BP8" s="431"/>
      <c r="BQ8" s="431"/>
      <c r="BR8" s="431"/>
      <c r="BS8" s="431"/>
      <c r="BT8" s="431"/>
      <c r="BU8" s="432"/>
      <c r="BV8" s="430">
        <v>398986</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0.24</v>
      </c>
      <c r="CU8" s="544"/>
      <c r="CV8" s="544"/>
      <c r="CW8" s="544"/>
      <c r="CX8" s="544"/>
      <c r="CY8" s="544"/>
      <c r="CZ8" s="544"/>
      <c r="DA8" s="545"/>
      <c r="DB8" s="543">
        <v>0.23</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8407</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108</v>
      </c>
      <c r="AV9" s="488"/>
      <c r="AW9" s="488"/>
      <c r="AX9" s="488"/>
      <c r="AY9" s="410" t="s">
        <v>115</v>
      </c>
      <c r="AZ9" s="411"/>
      <c r="BA9" s="411"/>
      <c r="BB9" s="411"/>
      <c r="BC9" s="411"/>
      <c r="BD9" s="411"/>
      <c r="BE9" s="411"/>
      <c r="BF9" s="411"/>
      <c r="BG9" s="411"/>
      <c r="BH9" s="411"/>
      <c r="BI9" s="411"/>
      <c r="BJ9" s="411"/>
      <c r="BK9" s="411"/>
      <c r="BL9" s="411"/>
      <c r="BM9" s="412"/>
      <c r="BN9" s="430">
        <v>6210</v>
      </c>
      <c r="BO9" s="431"/>
      <c r="BP9" s="431"/>
      <c r="BQ9" s="431"/>
      <c r="BR9" s="431"/>
      <c r="BS9" s="431"/>
      <c r="BT9" s="431"/>
      <c r="BU9" s="432"/>
      <c r="BV9" s="430">
        <v>108749</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11.1</v>
      </c>
      <c r="CU9" s="401"/>
      <c r="CV9" s="401"/>
      <c r="CW9" s="401"/>
      <c r="CX9" s="401"/>
      <c r="CY9" s="401"/>
      <c r="CZ9" s="401"/>
      <c r="DA9" s="402"/>
      <c r="DB9" s="400">
        <v>11.1</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9020</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11002</v>
      </c>
      <c r="BO10" s="431"/>
      <c r="BP10" s="431"/>
      <c r="BQ10" s="431"/>
      <c r="BR10" s="431"/>
      <c r="BS10" s="431"/>
      <c r="BT10" s="431"/>
      <c r="BU10" s="432"/>
      <c r="BV10" s="430">
        <v>21130</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94</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15">
      <c r="A12" s="187"/>
      <c r="B12" s="546" t="s">
        <v>128</v>
      </c>
      <c r="C12" s="547"/>
      <c r="D12" s="547"/>
      <c r="E12" s="547"/>
      <c r="F12" s="547"/>
      <c r="G12" s="547"/>
      <c r="H12" s="547"/>
      <c r="I12" s="547"/>
      <c r="J12" s="547"/>
      <c r="K12" s="548"/>
      <c r="L12" s="555" t="s">
        <v>129</v>
      </c>
      <c r="M12" s="556"/>
      <c r="N12" s="556"/>
      <c r="O12" s="556"/>
      <c r="P12" s="556"/>
      <c r="Q12" s="557"/>
      <c r="R12" s="558">
        <v>8881</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133</v>
      </c>
      <c r="AV12" s="488"/>
      <c r="AW12" s="488"/>
      <c r="AX12" s="488"/>
      <c r="AY12" s="410" t="s">
        <v>134</v>
      </c>
      <c r="AZ12" s="411"/>
      <c r="BA12" s="411"/>
      <c r="BB12" s="411"/>
      <c r="BC12" s="411"/>
      <c r="BD12" s="411"/>
      <c r="BE12" s="411"/>
      <c r="BF12" s="411"/>
      <c r="BG12" s="411"/>
      <c r="BH12" s="411"/>
      <c r="BI12" s="411"/>
      <c r="BJ12" s="411"/>
      <c r="BK12" s="411"/>
      <c r="BL12" s="411"/>
      <c r="BM12" s="412"/>
      <c r="BN12" s="430">
        <v>30000</v>
      </c>
      <c r="BO12" s="431"/>
      <c r="BP12" s="431"/>
      <c r="BQ12" s="431"/>
      <c r="BR12" s="431"/>
      <c r="BS12" s="431"/>
      <c r="BT12" s="431"/>
      <c r="BU12" s="432"/>
      <c r="BV12" s="430">
        <v>30000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136</v>
      </c>
      <c r="CU12" s="544"/>
      <c r="CV12" s="544"/>
      <c r="CW12" s="544"/>
      <c r="CX12" s="544"/>
      <c r="CY12" s="544"/>
      <c r="CZ12" s="544"/>
      <c r="DA12" s="545"/>
      <c r="DB12" s="543" t="s">
        <v>136</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8831</v>
      </c>
      <c r="S13" s="534"/>
      <c r="T13" s="534"/>
      <c r="U13" s="534"/>
      <c r="V13" s="535"/>
      <c r="W13" s="521" t="s">
        <v>138</v>
      </c>
      <c r="X13" s="443"/>
      <c r="Y13" s="443"/>
      <c r="Z13" s="443"/>
      <c r="AA13" s="443"/>
      <c r="AB13" s="444"/>
      <c r="AC13" s="406">
        <v>72</v>
      </c>
      <c r="AD13" s="407"/>
      <c r="AE13" s="407"/>
      <c r="AF13" s="407"/>
      <c r="AG13" s="408"/>
      <c r="AH13" s="406">
        <v>80</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-12788</v>
      </c>
      <c r="BO13" s="431"/>
      <c r="BP13" s="431"/>
      <c r="BQ13" s="431"/>
      <c r="BR13" s="431"/>
      <c r="BS13" s="431"/>
      <c r="BT13" s="431"/>
      <c r="BU13" s="432"/>
      <c r="BV13" s="430">
        <v>99879</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4.7</v>
      </c>
      <c r="CU13" s="401"/>
      <c r="CV13" s="401"/>
      <c r="CW13" s="401"/>
      <c r="CX13" s="401"/>
      <c r="CY13" s="401"/>
      <c r="CZ13" s="401"/>
      <c r="DA13" s="402"/>
      <c r="DB13" s="400">
        <v>4.8</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9017</v>
      </c>
      <c r="S14" s="534"/>
      <c r="T14" s="534"/>
      <c r="U14" s="534"/>
      <c r="V14" s="535"/>
      <c r="W14" s="536"/>
      <c r="X14" s="446"/>
      <c r="Y14" s="446"/>
      <c r="Z14" s="446"/>
      <c r="AA14" s="446"/>
      <c r="AB14" s="447"/>
      <c r="AC14" s="526">
        <v>2.1</v>
      </c>
      <c r="AD14" s="527"/>
      <c r="AE14" s="527"/>
      <c r="AF14" s="527"/>
      <c r="AG14" s="528"/>
      <c r="AH14" s="526">
        <v>2.2000000000000002</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t="s">
        <v>136</v>
      </c>
      <c r="CU14" s="538"/>
      <c r="CV14" s="538"/>
      <c r="CW14" s="538"/>
      <c r="CX14" s="538"/>
      <c r="CY14" s="538"/>
      <c r="CZ14" s="538"/>
      <c r="DA14" s="539"/>
      <c r="DB14" s="537" t="s">
        <v>136</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137</v>
      </c>
      <c r="N15" s="531"/>
      <c r="O15" s="531"/>
      <c r="P15" s="531"/>
      <c r="Q15" s="532"/>
      <c r="R15" s="533">
        <v>8973</v>
      </c>
      <c r="S15" s="534"/>
      <c r="T15" s="534"/>
      <c r="U15" s="534"/>
      <c r="V15" s="535"/>
      <c r="W15" s="521" t="s">
        <v>145</v>
      </c>
      <c r="X15" s="443"/>
      <c r="Y15" s="443"/>
      <c r="Z15" s="443"/>
      <c r="AA15" s="443"/>
      <c r="AB15" s="444"/>
      <c r="AC15" s="406">
        <v>919</v>
      </c>
      <c r="AD15" s="407"/>
      <c r="AE15" s="407"/>
      <c r="AF15" s="407"/>
      <c r="AG15" s="408"/>
      <c r="AH15" s="406">
        <v>928</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622000</v>
      </c>
      <c r="BO15" s="426"/>
      <c r="BP15" s="426"/>
      <c r="BQ15" s="426"/>
      <c r="BR15" s="426"/>
      <c r="BS15" s="426"/>
      <c r="BT15" s="426"/>
      <c r="BU15" s="427"/>
      <c r="BV15" s="425">
        <v>579080</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27</v>
      </c>
      <c r="AD16" s="527"/>
      <c r="AE16" s="527"/>
      <c r="AF16" s="527"/>
      <c r="AG16" s="528"/>
      <c r="AH16" s="526">
        <v>26</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2600351</v>
      </c>
      <c r="BO16" s="431"/>
      <c r="BP16" s="431"/>
      <c r="BQ16" s="431"/>
      <c r="BR16" s="431"/>
      <c r="BS16" s="431"/>
      <c r="BT16" s="431"/>
      <c r="BU16" s="432"/>
      <c r="BV16" s="430">
        <v>2495958</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2415</v>
      </c>
      <c r="AD17" s="407"/>
      <c r="AE17" s="407"/>
      <c r="AF17" s="407"/>
      <c r="AG17" s="408"/>
      <c r="AH17" s="406">
        <v>2564</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763844</v>
      </c>
      <c r="BO17" s="431"/>
      <c r="BP17" s="431"/>
      <c r="BQ17" s="431"/>
      <c r="BR17" s="431"/>
      <c r="BS17" s="431"/>
      <c r="BT17" s="431"/>
      <c r="BU17" s="432"/>
      <c r="BV17" s="430">
        <v>719094</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8.0399999999999991</v>
      </c>
      <c r="M18" s="495"/>
      <c r="N18" s="495"/>
      <c r="O18" s="495"/>
      <c r="P18" s="495"/>
      <c r="Q18" s="495"/>
      <c r="R18" s="496"/>
      <c r="S18" s="496"/>
      <c r="T18" s="496"/>
      <c r="U18" s="496"/>
      <c r="V18" s="497"/>
      <c r="W18" s="511"/>
      <c r="X18" s="512"/>
      <c r="Y18" s="512"/>
      <c r="Z18" s="512"/>
      <c r="AA18" s="512"/>
      <c r="AB18" s="522"/>
      <c r="AC18" s="394">
        <v>70.900000000000006</v>
      </c>
      <c r="AD18" s="395"/>
      <c r="AE18" s="395"/>
      <c r="AF18" s="395"/>
      <c r="AG18" s="498"/>
      <c r="AH18" s="394">
        <v>71.8</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2752648</v>
      </c>
      <c r="BO18" s="431"/>
      <c r="BP18" s="431"/>
      <c r="BQ18" s="431"/>
      <c r="BR18" s="431"/>
      <c r="BS18" s="431"/>
      <c r="BT18" s="431"/>
      <c r="BU18" s="432"/>
      <c r="BV18" s="430">
        <v>2643154</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1046</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3692546</v>
      </c>
      <c r="BO19" s="431"/>
      <c r="BP19" s="431"/>
      <c r="BQ19" s="431"/>
      <c r="BR19" s="431"/>
      <c r="BS19" s="431"/>
      <c r="BT19" s="431"/>
      <c r="BU19" s="432"/>
      <c r="BV19" s="430">
        <v>3605620</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3656</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5106130</v>
      </c>
      <c r="BO23" s="431"/>
      <c r="BP23" s="431"/>
      <c r="BQ23" s="431"/>
      <c r="BR23" s="431"/>
      <c r="BS23" s="431"/>
      <c r="BT23" s="431"/>
      <c r="BU23" s="432"/>
      <c r="BV23" s="430">
        <v>4897541</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7370</v>
      </c>
      <c r="R24" s="407"/>
      <c r="S24" s="407"/>
      <c r="T24" s="407"/>
      <c r="U24" s="407"/>
      <c r="V24" s="408"/>
      <c r="W24" s="472"/>
      <c r="X24" s="463"/>
      <c r="Y24" s="464"/>
      <c r="Z24" s="403" t="s">
        <v>169</v>
      </c>
      <c r="AA24" s="404"/>
      <c r="AB24" s="404"/>
      <c r="AC24" s="404"/>
      <c r="AD24" s="404"/>
      <c r="AE24" s="404"/>
      <c r="AF24" s="404"/>
      <c r="AG24" s="405"/>
      <c r="AH24" s="406">
        <v>116</v>
      </c>
      <c r="AI24" s="407"/>
      <c r="AJ24" s="407"/>
      <c r="AK24" s="407"/>
      <c r="AL24" s="408"/>
      <c r="AM24" s="406">
        <v>320160</v>
      </c>
      <c r="AN24" s="407"/>
      <c r="AO24" s="407"/>
      <c r="AP24" s="407"/>
      <c r="AQ24" s="407"/>
      <c r="AR24" s="408"/>
      <c r="AS24" s="406">
        <v>2760</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4010471</v>
      </c>
      <c r="BO24" s="431"/>
      <c r="BP24" s="431"/>
      <c r="BQ24" s="431"/>
      <c r="BR24" s="431"/>
      <c r="BS24" s="431"/>
      <c r="BT24" s="431"/>
      <c r="BU24" s="432"/>
      <c r="BV24" s="430">
        <v>3899552</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1</v>
      </c>
      <c r="M25" s="407"/>
      <c r="N25" s="407"/>
      <c r="O25" s="407"/>
      <c r="P25" s="408"/>
      <c r="Q25" s="406">
        <v>5900</v>
      </c>
      <c r="R25" s="407"/>
      <c r="S25" s="407"/>
      <c r="T25" s="407"/>
      <c r="U25" s="407"/>
      <c r="V25" s="408"/>
      <c r="W25" s="472"/>
      <c r="X25" s="463"/>
      <c r="Y25" s="464"/>
      <c r="Z25" s="403" t="s">
        <v>172</v>
      </c>
      <c r="AA25" s="404"/>
      <c r="AB25" s="404"/>
      <c r="AC25" s="404"/>
      <c r="AD25" s="404"/>
      <c r="AE25" s="404"/>
      <c r="AF25" s="404"/>
      <c r="AG25" s="405"/>
      <c r="AH25" s="406" t="s">
        <v>173</v>
      </c>
      <c r="AI25" s="407"/>
      <c r="AJ25" s="407"/>
      <c r="AK25" s="407"/>
      <c r="AL25" s="408"/>
      <c r="AM25" s="406" t="s">
        <v>136</v>
      </c>
      <c r="AN25" s="407"/>
      <c r="AO25" s="407"/>
      <c r="AP25" s="407"/>
      <c r="AQ25" s="407"/>
      <c r="AR25" s="408"/>
      <c r="AS25" s="406" t="s">
        <v>136</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15656</v>
      </c>
      <c r="BO25" s="426"/>
      <c r="BP25" s="426"/>
      <c r="BQ25" s="426"/>
      <c r="BR25" s="426"/>
      <c r="BS25" s="426"/>
      <c r="BT25" s="426"/>
      <c r="BU25" s="427"/>
      <c r="BV25" s="425">
        <v>23260</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5460</v>
      </c>
      <c r="R26" s="407"/>
      <c r="S26" s="407"/>
      <c r="T26" s="407"/>
      <c r="U26" s="407"/>
      <c r="V26" s="408"/>
      <c r="W26" s="472"/>
      <c r="X26" s="463"/>
      <c r="Y26" s="464"/>
      <c r="Z26" s="403" t="s">
        <v>176</v>
      </c>
      <c r="AA26" s="485"/>
      <c r="AB26" s="485"/>
      <c r="AC26" s="485"/>
      <c r="AD26" s="485"/>
      <c r="AE26" s="485"/>
      <c r="AF26" s="485"/>
      <c r="AG26" s="486"/>
      <c r="AH26" s="406">
        <v>1</v>
      </c>
      <c r="AI26" s="407"/>
      <c r="AJ26" s="407"/>
      <c r="AK26" s="407"/>
      <c r="AL26" s="408"/>
      <c r="AM26" s="406" t="s">
        <v>177</v>
      </c>
      <c r="AN26" s="407"/>
      <c r="AO26" s="407"/>
      <c r="AP26" s="407"/>
      <c r="AQ26" s="407"/>
      <c r="AR26" s="408"/>
      <c r="AS26" s="406" t="s">
        <v>178</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136</v>
      </c>
      <c r="BO26" s="431"/>
      <c r="BP26" s="431"/>
      <c r="BQ26" s="431"/>
      <c r="BR26" s="431"/>
      <c r="BS26" s="431"/>
      <c r="BT26" s="431"/>
      <c r="BU26" s="432"/>
      <c r="BV26" s="430" t="s">
        <v>136</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180</v>
      </c>
      <c r="F27" s="404"/>
      <c r="G27" s="404"/>
      <c r="H27" s="404"/>
      <c r="I27" s="404"/>
      <c r="J27" s="404"/>
      <c r="K27" s="405"/>
      <c r="L27" s="406">
        <v>1</v>
      </c>
      <c r="M27" s="407"/>
      <c r="N27" s="407"/>
      <c r="O27" s="407"/>
      <c r="P27" s="408"/>
      <c r="Q27" s="406">
        <v>2980</v>
      </c>
      <c r="R27" s="407"/>
      <c r="S27" s="407"/>
      <c r="T27" s="407"/>
      <c r="U27" s="407"/>
      <c r="V27" s="408"/>
      <c r="W27" s="472"/>
      <c r="X27" s="463"/>
      <c r="Y27" s="464"/>
      <c r="Z27" s="403" t="s">
        <v>181</v>
      </c>
      <c r="AA27" s="404"/>
      <c r="AB27" s="404"/>
      <c r="AC27" s="404"/>
      <c r="AD27" s="404"/>
      <c r="AE27" s="404"/>
      <c r="AF27" s="404"/>
      <c r="AG27" s="405"/>
      <c r="AH27" s="406" t="s">
        <v>173</v>
      </c>
      <c r="AI27" s="407"/>
      <c r="AJ27" s="407"/>
      <c r="AK27" s="407"/>
      <c r="AL27" s="408"/>
      <c r="AM27" s="406" t="s">
        <v>136</v>
      </c>
      <c r="AN27" s="407"/>
      <c r="AO27" s="407"/>
      <c r="AP27" s="407"/>
      <c r="AQ27" s="407"/>
      <c r="AR27" s="408"/>
      <c r="AS27" s="406" t="s">
        <v>173</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t="s">
        <v>136</v>
      </c>
      <c r="BO27" s="434"/>
      <c r="BP27" s="434"/>
      <c r="BQ27" s="434"/>
      <c r="BR27" s="434"/>
      <c r="BS27" s="434"/>
      <c r="BT27" s="434"/>
      <c r="BU27" s="435"/>
      <c r="BV27" s="433" t="s">
        <v>173</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183</v>
      </c>
      <c r="F28" s="404"/>
      <c r="G28" s="404"/>
      <c r="H28" s="404"/>
      <c r="I28" s="404"/>
      <c r="J28" s="404"/>
      <c r="K28" s="405"/>
      <c r="L28" s="406">
        <v>1</v>
      </c>
      <c r="M28" s="407"/>
      <c r="N28" s="407"/>
      <c r="O28" s="407"/>
      <c r="P28" s="408"/>
      <c r="Q28" s="406">
        <v>2600</v>
      </c>
      <c r="R28" s="407"/>
      <c r="S28" s="407"/>
      <c r="T28" s="407"/>
      <c r="U28" s="407"/>
      <c r="V28" s="408"/>
      <c r="W28" s="472"/>
      <c r="X28" s="463"/>
      <c r="Y28" s="464"/>
      <c r="Z28" s="403" t="s">
        <v>184</v>
      </c>
      <c r="AA28" s="404"/>
      <c r="AB28" s="404"/>
      <c r="AC28" s="404"/>
      <c r="AD28" s="404"/>
      <c r="AE28" s="404"/>
      <c r="AF28" s="404"/>
      <c r="AG28" s="405"/>
      <c r="AH28" s="406" t="s">
        <v>173</v>
      </c>
      <c r="AI28" s="407"/>
      <c r="AJ28" s="407"/>
      <c r="AK28" s="407"/>
      <c r="AL28" s="408"/>
      <c r="AM28" s="406" t="s">
        <v>173</v>
      </c>
      <c r="AN28" s="407"/>
      <c r="AO28" s="407"/>
      <c r="AP28" s="407"/>
      <c r="AQ28" s="407"/>
      <c r="AR28" s="408"/>
      <c r="AS28" s="406" t="s">
        <v>173</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1381377</v>
      </c>
      <c r="BO28" s="426"/>
      <c r="BP28" s="426"/>
      <c r="BQ28" s="426"/>
      <c r="BR28" s="426"/>
      <c r="BS28" s="426"/>
      <c r="BT28" s="426"/>
      <c r="BU28" s="427"/>
      <c r="BV28" s="425">
        <v>1400375</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10</v>
      </c>
      <c r="M29" s="407"/>
      <c r="N29" s="407"/>
      <c r="O29" s="407"/>
      <c r="P29" s="408"/>
      <c r="Q29" s="406">
        <v>2410</v>
      </c>
      <c r="R29" s="407"/>
      <c r="S29" s="407"/>
      <c r="T29" s="407"/>
      <c r="U29" s="407"/>
      <c r="V29" s="408"/>
      <c r="W29" s="473"/>
      <c r="X29" s="474"/>
      <c r="Y29" s="475"/>
      <c r="Z29" s="403" t="s">
        <v>187</v>
      </c>
      <c r="AA29" s="404"/>
      <c r="AB29" s="404"/>
      <c r="AC29" s="404"/>
      <c r="AD29" s="404"/>
      <c r="AE29" s="404"/>
      <c r="AF29" s="404"/>
      <c r="AG29" s="405"/>
      <c r="AH29" s="406">
        <v>116</v>
      </c>
      <c r="AI29" s="407"/>
      <c r="AJ29" s="407"/>
      <c r="AK29" s="407"/>
      <c r="AL29" s="408"/>
      <c r="AM29" s="406">
        <v>320160</v>
      </c>
      <c r="AN29" s="407"/>
      <c r="AO29" s="407"/>
      <c r="AP29" s="407"/>
      <c r="AQ29" s="407"/>
      <c r="AR29" s="408"/>
      <c r="AS29" s="406">
        <v>2760</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1284575</v>
      </c>
      <c r="BO29" s="431"/>
      <c r="BP29" s="431"/>
      <c r="BQ29" s="431"/>
      <c r="BR29" s="431"/>
      <c r="BS29" s="431"/>
      <c r="BT29" s="431"/>
      <c r="BU29" s="432"/>
      <c r="BV29" s="430">
        <v>1278771</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99</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3067186</v>
      </c>
      <c r="BO30" s="434"/>
      <c r="BP30" s="434"/>
      <c r="BQ30" s="434"/>
      <c r="BR30" s="434"/>
      <c r="BS30" s="434"/>
      <c r="BT30" s="434"/>
      <c r="BU30" s="435"/>
      <c r="BV30" s="433">
        <v>2846175</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196</v>
      </c>
      <c r="AN33" s="393"/>
      <c r="AO33" s="392" t="s">
        <v>197</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201</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4</v>
      </c>
      <c r="V34" s="389"/>
      <c r="W34" s="388" t="str">
        <f>IF('各会計、関係団体の財政状況及び健全化判断比率'!B28="","",'各会計、関係団体の財政状況及び健全化判断比率'!B28)</f>
        <v>国民健康保険事業勘定特別会計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IF('各会計、関係団体の財政状況及び健全化判断比率'!B30="","",'各会計、関係団体の財政状況及び健全化判断比率'!B30)</f>
        <v>町立緑ヶ丘病院事業特別会計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福岡県市町村消防団員等公務災害補償組合（一般会計）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17</v>
      </c>
      <c r="CP34" s="389"/>
      <c r="CQ34" s="388" t="str">
        <f>IF('各会計、関係団体の財政状況及び健全化判断比率'!BS7="","",'各会計、関係団体の財政状況及び健全化判断比率'!BS7)</f>
        <v>いとだ</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住宅新築資金等貸付事業特別会計</v>
      </c>
      <c r="F35" s="388"/>
      <c r="G35" s="388"/>
      <c r="H35" s="388"/>
      <c r="I35" s="388"/>
      <c r="J35" s="388"/>
      <c r="K35" s="388"/>
      <c r="L35" s="388"/>
      <c r="M35" s="388"/>
      <c r="N35" s="388"/>
      <c r="O35" s="388"/>
      <c r="P35" s="388"/>
      <c r="Q35" s="388"/>
      <c r="R35" s="388"/>
      <c r="S35" s="388"/>
      <c r="T35" s="214"/>
      <c r="U35" s="389">
        <f>IF(W35="","",U34+1)</f>
        <v>5</v>
      </c>
      <c r="V35" s="389"/>
      <c r="W35" s="388" t="str">
        <f>IF('各会計、関係団体の財政状況及び健全化判断比率'!B29="","",'各会計、関係団体の財政状況及び健全化判断比率'!B29)</f>
        <v>後期高齢者医療事業特別会計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福岡県市町村職員退職手当組合（一般会計）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学校給食センター事業特別会計</v>
      </c>
      <c r="F36" s="388"/>
      <c r="G36" s="388"/>
      <c r="H36" s="388"/>
      <c r="I36" s="388"/>
      <c r="J36" s="388"/>
      <c r="K36" s="388"/>
      <c r="L36" s="388"/>
      <c r="M36" s="388"/>
      <c r="N36" s="388"/>
      <c r="O36" s="388"/>
      <c r="P36" s="388"/>
      <c r="Q36" s="388"/>
      <c r="R36" s="388"/>
      <c r="S36" s="388"/>
      <c r="T36" s="214"/>
      <c r="U36" s="389" t="str">
        <f t="shared" ref="U36:U43" si="4">IF(W36="","",U35+1)</f>
        <v/>
      </c>
      <c r="V36" s="389"/>
      <c r="W36" s="388"/>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福岡県市町村職員退職手当組合（基金特別会計）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10</v>
      </c>
      <c r="BX37" s="389"/>
      <c r="BY37" s="388" t="str">
        <f>IF('各会計、関係団体の財政状況及び健全化判断比率'!B71="","",'各会計、関係団体の財政状況及び健全化判断比率'!B71)</f>
        <v>福岡県自治会館管理組合（一般会計）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11</v>
      </c>
      <c r="BX38" s="389"/>
      <c r="BY38" s="388" t="str">
        <f>IF('各会計、関係団体の財政状況及び健全化判断比率'!B72="","",'各会計、関係団体の財政状況及び健全化判断比率'!B72)</f>
        <v>福岡県田川地区消防組合（一般会計）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12</v>
      </c>
      <c r="BX39" s="389"/>
      <c r="BY39" s="388" t="str">
        <f>IF('各会計、関係団体の財政状況及び健全化判断比率'!B73="","",'各会計、関係団体の財政状況及び健全化判断比率'!B73)</f>
        <v>田川郡東部環境衛生施設組合（一般会計）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13</v>
      </c>
      <c r="BX40" s="389"/>
      <c r="BY40" s="388" t="str">
        <f>IF('各会計、関係団体の財政状況及び健全化判断比率'!B74="","",'各会計、関係団体の財政状況及び健全化判断比率'!B74)</f>
        <v>田川地区斎場組合（一般会計）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14</v>
      </c>
      <c r="BX41" s="389"/>
      <c r="BY41" s="388" t="str">
        <f>IF('各会計、関係団体の財政状況及び健全化判断比率'!B75="","",'各会計、関係団体の財政状況及び健全化判断比率'!B75)</f>
        <v>福岡県自治振興組合（一般会計）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15</v>
      </c>
      <c r="BX42" s="389"/>
      <c r="BY42" s="388" t="str">
        <f>IF('各会計、関係団体の財政状況及び健全化判断比率'!B76="","",'各会計、関係団体の財政状況及び健全化判断比率'!B76)</f>
        <v>福岡県自治振興組合（公文書館事業特別会計）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16</v>
      </c>
      <c r="BX43" s="389"/>
      <c r="BY43" s="388" t="str">
        <f>IF('各会計、関係団体の財政状況及び健全化判断比率'!B77="","",'各会計、関係団体の財政状況及び健全化判断比率'!B77)</f>
        <v>福岡県介護保険広域連合（一般会計）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FzsUeyNy1C2eeyKN8SKT+V4OQrxewaULRKqhg1zvkubhp83sUak1WoQotuIAFOBL/I1Hr6oAywY6Sk54X5HCoA==" saltValue="2xxwDZGfjlN7LLtuBLyOf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1200" verticalDpi="12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12" t="s">
        <v>558</v>
      </c>
      <c r="D34" s="1212"/>
      <c r="E34" s="1213"/>
      <c r="F34" s="32" t="s">
        <v>559</v>
      </c>
      <c r="G34" s="33" t="s">
        <v>560</v>
      </c>
      <c r="H34" s="33" t="s">
        <v>561</v>
      </c>
      <c r="I34" s="33" t="s">
        <v>562</v>
      </c>
      <c r="J34" s="34" t="s">
        <v>563</v>
      </c>
      <c r="K34" s="22"/>
      <c r="L34" s="22"/>
      <c r="M34" s="22"/>
      <c r="N34" s="22"/>
      <c r="O34" s="22"/>
      <c r="P34" s="22"/>
    </row>
    <row r="35" spans="1:16" ht="39" customHeight="1" x14ac:dyDescent="0.15">
      <c r="A35" s="22"/>
      <c r="B35" s="35"/>
      <c r="C35" s="1206" t="s">
        <v>564</v>
      </c>
      <c r="D35" s="1207"/>
      <c r="E35" s="1208"/>
      <c r="F35" s="36">
        <v>22.52</v>
      </c>
      <c r="G35" s="37">
        <v>11.86</v>
      </c>
      <c r="H35" s="37">
        <v>9.3000000000000007</v>
      </c>
      <c r="I35" s="37">
        <v>13.19</v>
      </c>
      <c r="J35" s="38">
        <v>12.46</v>
      </c>
      <c r="K35" s="22"/>
      <c r="L35" s="22"/>
      <c r="M35" s="22"/>
      <c r="N35" s="22"/>
      <c r="O35" s="22"/>
      <c r="P35" s="22"/>
    </row>
    <row r="36" spans="1:16" ht="39" customHeight="1" x14ac:dyDescent="0.15">
      <c r="A36" s="22"/>
      <c r="B36" s="35"/>
      <c r="C36" s="1206" t="s">
        <v>565</v>
      </c>
      <c r="D36" s="1207"/>
      <c r="E36" s="1208"/>
      <c r="F36" s="36">
        <v>2</v>
      </c>
      <c r="G36" s="37">
        <v>2.5099999999999998</v>
      </c>
      <c r="H36" s="37">
        <v>1.34</v>
      </c>
      <c r="I36" s="37">
        <v>1.46</v>
      </c>
      <c r="J36" s="38">
        <v>1.89</v>
      </c>
      <c r="K36" s="22"/>
      <c r="L36" s="22"/>
      <c r="M36" s="22"/>
      <c r="N36" s="22"/>
      <c r="O36" s="22"/>
      <c r="P36" s="22"/>
    </row>
    <row r="37" spans="1:16" ht="39" customHeight="1" x14ac:dyDescent="0.15">
      <c r="A37" s="22"/>
      <c r="B37" s="35"/>
      <c r="C37" s="1206" t="s">
        <v>566</v>
      </c>
      <c r="D37" s="1207"/>
      <c r="E37" s="1208"/>
      <c r="F37" s="36">
        <v>0.04</v>
      </c>
      <c r="G37" s="37">
        <v>0.05</v>
      </c>
      <c r="H37" s="37">
        <v>0.04</v>
      </c>
      <c r="I37" s="37">
        <v>0.04</v>
      </c>
      <c r="J37" s="38">
        <v>0.04</v>
      </c>
      <c r="K37" s="22"/>
      <c r="L37" s="22"/>
      <c r="M37" s="22"/>
      <c r="N37" s="22"/>
      <c r="O37" s="22"/>
      <c r="P37" s="22"/>
    </row>
    <row r="38" spans="1:16" ht="39" customHeight="1" x14ac:dyDescent="0.15">
      <c r="A38" s="22"/>
      <c r="B38" s="35"/>
      <c r="C38" s="1206" t="s">
        <v>567</v>
      </c>
      <c r="D38" s="1207"/>
      <c r="E38" s="1208"/>
      <c r="F38" s="36">
        <v>0</v>
      </c>
      <c r="G38" s="37">
        <v>0</v>
      </c>
      <c r="H38" s="37">
        <v>0</v>
      </c>
      <c r="I38" s="37">
        <v>0</v>
      </c>
      <c r="J38" s="38">
        <v>0</v>
      </c>
      <c r="K38" s="22"/>
      <c r="L38" s="22"/>
      <c r="M38" s="22"/>
      <c r="N38" s="22"/>
      <c r="O38" s="22"/>
      <c r="P38" s="22"/>
    </row>
    <row r="39" spans="1:16" ht="39" customHeight="1" x14ac:dyDescent="0.15">
      <c r="A39" s="22"/>
      <c r="B39" s="35"/>
      <c r="C39" s="1206" t="s">
        <v>568</v>
      </c>
      <c r="D39" s="1207"/>
      <c r="E39" s="1208"/>
      <c r="F39" s="36" t="s">
        <v>569</v>
      </c>
      <c r="G39" s="37">
        <v>1.79</v>
      </c>
      <c r="H39" s="37">
        <v>0.28000000000000003</v>
      </c>
      <c r="I39" s="37" t="s">
        <v>570</v>
      </c>
      <c r="J39" s="38">
        <v>0</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571</v>
      </c>
      <c r="D42" s="1207"/>
      <c r="E42" s="1208"/>
      <c r="F42" s="36" t="s">
        <v>508</v>
      </c>
      <c r="G42" s="37" t="s">
        <v>508</v>
      </c>
      <c r="H42" s="37" t="s">
        <v>508</v>
      </c>
      <c r="I42" s="37" t="s">
        <v>508</v>
      </c>
      <c r="J42" s="38" t="s">
        <v>508</v>
      </c>
      <c r="K42" s="22"/>
      <c r="L42" s="22"/>
      <c r="M42" s="22"/>
      <c r="N42" s="22"/>
      <c r="O42" s="22"/>
      <c r="P42" s="22"/>
    </row>
    <row r="43" spans="1:16" ht="39" customHeight="1" thickBot="1" x14ac:dyDescent="0.2">
      <c r="A43" s="22"/>
      <c r="B43" s="40"/>
      <c r="C43" s="1209" t="s">
        <v>572</v>
      </c>
      <c r="D43" s="1210"/>
      <c r="E43" s="1211"/>
      <c r="F43" s="41">
        <v>18.38</v>
      </c>
      <c r="G43" s="42">
        <v>21.41</v>
      </c>
      <c r="H43" s="42">
        <v>8.61</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WTILGGUp8FlRwkmLi6CyhkRdXzpA9NNtNUum0r/200KDZUGNPZEIevW47J3EIXCHoP/hJGDA6Q2YmAWSb/Q9Q==" saltValue="XMjSlaW15Rp5zqfSCTuh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1200" verticalDpi="12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443</v>
      </c>
      <c r="L45" s="60">
        <v>436</v>
      </c>
      <c r="M45" s="60">
        <v>421</v>
      </c>
      <c r="N45" s="60">
        <v>421</v>
      </c>
      <c r="O45" s="61">
        <v>453</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508</v>
      </c>
      <c r="L46" s="64" t="s">
        <v>508</v>
      </c>
      <c r="M46" s="64" t="s">
        <v>508</v>
      </c>
      <c r="N46" s="64" t="s">
        <v>508</v>
      </c>
      <c r="O46" s="65" t="s">
        <v>508</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508</v>
      </c>
      <c r="L47" s="64" t="s">
        <v>508</v>
      </c>
      <c r="M47" s="64" t="s">
        <v>508</v>
      </c>
      <c r="N47" s="64" t="s">
        <v>508</v>
      </c>
      <c r="O47" s="65" t="s">
        <v>508</v>
      </c>
      <c r="P47" s="48"/>
      <c r="Q47" s="48"/>
      <c r="R47" s="48"/>
      <c r="S47" s="48"/>
      <c r="T47" s="48"/>
      <c r="U47" s="48"/>
    </row>
    <row r="48" spans="1:21" ht="30.75" customHeight="1" x14ac:dyDescent="0.15">
      <c r="A48" s="48"/>
      <c r="B48" s="1234"/>
      <c r="C48" s="1235"/>
      <c r="D48" s="62"/>
      <c r="E48" s="1216" t="s">
        <v>15</v>
      </c>
      <c r="F48" s="1216"/>
      <c r="G48" s="1216"/>
      <c r="H48" s="1216"/>
      <c r="I48" s="1216"/>
      <c r="J48" s="1217"/>
      <c r="K48" s="63">
        <v>3</v>
      </c>
      <c r="L48" s="64">
        <v>4</v>
      </c>
      <c r="M48" s="64">
        <v>4</v>
      </c>
      <c r="N48" s="64">
        <v>4</v>
      </c>
      <c r="O48" s="65">
        <v>1</v>
      </c>
      <c r="P48" s="48"/>
      <c r="Q48" s="48"/>
      <c r="R48" s="48"/>
      <c r="S48" s="48"/>
      <c r="T48" s="48"/>
      <c r="U48" s="48"/>
    </row>
    <row r="49" spans="1:21" ht="30.75" customHeight="1" x14ac:dyDescent="0.15">
      <c r="A49" s="48"/>
      <c r="B49" s="1234"/>
      <c r="C49" s="1235"/>
      <c r="D49" s="62"/>
      <c r="E49" s="1216" t="s">
        <v>16</v>
      </c>
      <c r="F49" s="1216"/>
      <c r="G49" s="1216"/>
      <c r="H49" s="1216"/>
      <c r="I49" s="1216"/>
      <c r="J49" s="1217"/>
      <c r="K49" s="63">
        <v>68</v>
      </c>
      <c r="L49" s="64">
        <v>47</v>
      </c>
      <c r="M49" s="64">
        <v>47</v>
      </c>
      <c r="N49" s="64">
        <v>38</v>
      </c>
      <c r="O49" s="65">
        <v>21</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508</v>
      </c>
      <c r="L50" s="64" t="s">
        <v>508</v>
      </c>
      <c r="M50" s="64" t="s">
        <v>508</v>
      </c>
      <c r="N50" s="64" t="s">
        <v>508</v>
      </c>
      <c r="O50" s="65" t="s">
        <v>508</v>
      </c>
      <c r="P50" s="48"/>
      <c r="Q50" s="48"/>
      <c r="R50" s="48"/>
      <c r="S50" s="48"/>
      <c r="T50" s="48"/>
      <c r="U50" s="48"/>
    </row>
    <row r="51" spans="1:21" ht="30.75" customHeight="1" x14ac:dyDescent="0.15">
      <c r="A51" s="48"/>
      <c r="B51" s="1236"/>
      <c r="C51" s="1237"/>
      <c r="D51" s="66"/>
      <c r="E51" s="1216" t="s">
        <v>18</v>
      </c>
      <c r="F51" s="1216"/>
      <c r="G51" s="1216"/>
      <c r="H51" s="1216"/>
      <c r="I51" s="1216"/>
      <c r="J51" s="1217"/>
      <c r="K51" s="63">
        <v>3</v>
      </c>
      <c r="L51" s="64">
        <v>3</v>
      </c>
      <c r="M51" s="64">
        <v>3</v>
      </c>
      <c r="N51" s="64">
        <v>2</v>
      </c>
      <c r="O51" s="65">
        <v>2</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372</v>
      </c>
      <c r="L52" s="64">
        <v>368</v>
      </c>
      <c r="M52" s="64">
        <v>368</v>
      </c>
      <c r="N52" s="64">
        <v>349</v>
      </c>
      <c r="O52" s="65">
        <v>358</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145</v>
      </c>
      <c r="L53" s="69">
        <v>122</v>
      </c>
      <c r="M53" s="69">
        <v>107</v>
      </c>
      <c r="N53" s="69">
        <v>116</v>
      </c>
      <c r="O53" s="70">
        <v>119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580</v>
      </c>
      <c r="L57" s="84" t="s">
        <v>580</v>
      </c>
      <c r="M57" s="84" t="s">
        <v>580</v>
      </c>
      <c r="N57" s="84" t="s">
        <v>580</v>
      </c>
      <c r="O57" s="85" t="s">
        <v>580</v>
      </c>
    </row>
    <row r="58" spans="1:21" ht="31.5" customHeight="1" thickBot="1" x14ac:dyDescent="0.2">
      <c r="B58" s="1224"/>
      <c r="C58" s="1225"/>
      <c r="D58" s="1229" t="s">
        <v>27</v>
      </c>
      <c r="E58" s="1230"/>
      <c r="F58" s="1230"/>
      <c r="G58" s="1230"/>
      <c r="H58" s="1230"/>
      <c r="I58" s="1230"/>
      <c r="J58" s="1231"/>
      <c r="K58" s="86" t="s">
        <v>580</v>
      </c>
      <c r="L58" s="87" t="s">
        <v>580</v>
      </c>
      <c r="M58" s="87" t="s">
        <v>580</v>
      </c>
      <c r="N58" s="87" t="s">
        <v>580</v>
      </c>
      <c r="O58" s="88" t="s">
        <v>580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AuhF18/j16bWBTr0Z1ry2QR0WP7aIhY17MNqIvA3B+I/uf4jrlp3Kzo5NgdgYJIwwKTIk9tDeICXBg7Vc7sew==" saltValue="LkELRPU/R9HxHBsdA6mLa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1200" verticalDpi="12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election activeCell="G56" sqref="G5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52" t="s">
        <v>30</v>
      </c>
      <c r="C41" s="1253"/>
      <c r="D41" s="102"/>
      <c r="E41" s="1254" t="s">
        <v>31</v>
      </c>
      <c r="F41" s="1254"/>
      <c r="G41" s="1254"/>
      <c r="H41" s="1255"/>
      <c r="I41" s="103">
        <v>4777</v>
      </c>
      <c r="J41" s="104">
        <v>4610</v>
      </c>
      <c r="K41" s="104">
        <v>4751</v>
      </c>
      <c r="L41" s="104">
        <v>4898</v>
      </c>
      <c r="M41" s="105">
        <v>5106</v>
      </c>
    </row>
    <row r="42" spans="2:13" ht="27.75" customHeight="1" x14ac:dyDescent="0.15">
      <c r="B42" s="1242"/>
      <c r="C42" s="1243"/>
      <c r="D42" s="106"/>
      <c r="E42" s="1246" t="s">
        <v>32</v>
      </c>
      <c r="F42" s="1246"/>
      <c r="G42" s="1246"/>
      <c r="H42" s="1247"/>
      <c r="I42" s="107" t="s">
        <v>508</v>
      </c>
      <c r="J42" s="108" t="s">
        <v>508</v>
      </c>
      <c r="K42" s="108" t="s">
        <v>508</v>
      </c>
      <c r="L42" s="108" t="s">
        <v>508</v>
      </c>
      <c r="M42" s="109" t="s">
        <v>508</v>
      </c>
    </row>
    <row r="43" spans="2:13" ht="27.75" customHeight="1" x14ac:dyDescent="0.15">
      <c r="B43" s="1242"/>
      <c r="C43" s="1243"/>
      <c r="D43" s="106"/>
      <c r="E43" s="1246" t="s">
        <v>33</v>
      </c>
      <c r="F43" s="1246"/>
      <c r="G43" s="1246"/>
      <c r="H43" s="1247"/>
      <c r="I43" s="107">
        <v>16</v>
      </c>
      <c r="J43" s="108">
        <v>13</v>
      </c>
      <c r="K43" s="108">
        <v>10</v>
      </c>
      <c r="L43" s="108">
        <v>8</v>
      </c>
      <c r="M43" s="109">
        <v>82</v>
      </c>
    </row>
    <row r="44" spans="2:13" ht="27.75" customHeight="1" x14ac:dyDescent="0.15">
      <c r="B44" s="1242"/>
      <c r="C44" s="1243"/>
      <c r="D44" s="106"/>
      <c r="E44" s="1246" t="s">
        <v>34</v>
      </c>
      <c r="F44" s="1246"/>
      <c r="G44" s="1246"/>
      <c r="H44" s="1247"/>
      <c r="I44" s="107">
        <v>184</v>
      </c>
      <c r="J44" s="108">
        <v>151</v>
      </c>
      <c r="K44" s="108">
        <v>112</v>
      </c>
      <c r="L44" s="108">
        <v>110</v>
      </c>
      <c r="M44" s="109">
        <v>132</v>
      </c>
    </row>
    <row r="45" spans="2:13" ht="27.75" customHeight="1" x14ac:dyDescent="0.15">
      <c r="B45" s="1242"/>
      <c r="C45" s="1243"/>
      <c r="D45" s="106"/>
      <c r="E45" s="1246" t="s">
        <v>35</v>
      </c>
      <c r="F45" s="1246"/>
      <c r="G45" s="1246"/>
      <c r="H45" s="1247"/>
      <c r="I45" s="107">
        <v>976</v>
      </c>
      <c r="J45" s="108">
        <v>971</v>
      </c>
      <c r="K45" s="108">
        <v>961</v>
      </c>
      <c r="L45" s="108">
        <v>1014</v>
      </c>
      <c r="M45" s="109">
        <v>965</v>
      </c>
    </row>
    <row r="46" spans="2:13" ht="27.75" customHeight="1" x14ac:dyDescent="0.15">
      <c r="B46" s="1242"/>
      <c r="C46" s="1243"/>
      <c r="D46" s="110"/>
      <c r="E46" s="1246" t="s">
        <v>36</v>
      </c>
      <c r="F46" s="1246"/>
      <c r="G46" s="1246"/>
      <c r="H46" s="1247"/>
      <c r="I46" s="107" t="s">
        <v>508</v>
      </c>
      <c r="J46" s="108" t="s">
        <v>508</v>
      </c>
      <c r="K46" s="108" t="s">
        <v>508</v>
      </c>
      <c r="L46" s="108" t="s">
        <v>508</v>
      </c>
      <c r="M46" s="109" t="s">
        <v>508</v>
      </c>
    </row>
    <row r="47" spans="2:13" ht="27.75" customHeight="1" x14ac:dyDescent="0.15">
      <c r="B47" s="1242"/>
      <c r="C47" s="1243"/>
      <c r="D47" s="111"/>
      <c r="E47" s="1256" t="s">
        <v>37</v>
      </c>
      <c r="F47" s="1257"/>
      <c r="G47" s="1257"/>
      <c r="H47" s="1258"/>
      <c r="I47" s="107" t="s">
        <v>508</v>
      </c>
      <c r="J47" s="108" t="s">
        <v>508</v>
      </c>
      <c r="K47" s="108" t="s">
        <v>508</v>
      </c>
      <c r="L47" s="108" t="s">
        <v>508</v>
      </c>
      <c r="M47" s="109" t="s">
        <v>508</v>
      </c>
    </row>
    <row r="48" spans="2:13" ht="27.75" customHeight="1" x14ac:dyDescent="0.15">
      <c r="B48" s="1242"/>
      <c r="C48" s="1243"/>
      <c r="D48" s="106"/>
      <c r="E48" s="1246" t="s">
        <v>38</v>
      </c>
      <c r="F48" s="1246"/>
      <c r="G48" s="1246"/>
      <c r="H48" s="1247"/>
      <c r="I48" s="107" t="s">
        <v>508</v>
      </c>
      <c r="J48" s="108" t="s">
        <v>508</v>
      </c>
      <c r="K48" s="108" t="s">
        <v>508</v>
      </c>
      <c r="L48" s="108" t="s">
        <v>508</v>
      </c>
      <c r="M48" s="109" t="s">
        <v>508</v>
      </c>
    </row>
    <row r="49" spans="2:13" ht="27.75" customHeight="1" x14ac:dyDescent="0.15">
      <c r="B49" s="1244"/>
      <c r="C49" s="1245"/>
      <c r="D49" s="106"/>
      <c r="E49" s="1246" t="s">
        <v>39</v>
      </c>
      <c r="F49" s="1246"/>
      <c r="G49" s="1246"/>
      <c r="H49" s="1247"/>
      <c r="I49" s="107" t="s">
        <v>508</v>
      </c>
      <c r="J49" s="108" t="s">
        <v>508</v>
      </c>
      <c r="K49" s="108" t="s">
        <v>508</v>
      </c>
      <c r="L49" s="108" t="s">
        <v>508</v>
      </c>
      <c r="M49" s="109" t="s">
        <v>508</v>
      </c>
    </row>
    <row r="50" spans="2:13" ht="27.75" customHeight="1" x14ac:dyDescent="0.15">
      <c r="B50" s="1240" t="s">
        <v>40</v>
      </c>
      <c r="C50" s="1241"/>
      <c r="D50" s="112"/>
      <c r="E50" s="1246" t="s">
        <v>41</v>
      </c>
      <c r="F50" s="1246"/>
      <c r="G50" s="1246"/>
      <c r="H50" s="1247"/>
      <c r="I50" s="107">
        <v>4800</v>
      </c>
      <c r="J50" s="108">
        <v>4950</v>
      </c>
      <c r="K50" s="108">
        <v>5118</v>
      </c>
      <c r="L50" s="108">
        <v>5523</v>
      </c>
      <c r="M50" s="109">
        <v>5732</v>
      </c>
    </row>
    <row r="51" spans="2:13" ht="27.75" customHeight="1" x14ac:dyDescent="0.15">
      <c r="B51" s="1242"/>
      <c r="C51" s="1243"/>
      <c r="D51" s="106"/>
      <c r="E51" s="1246" t="s">
        <v>42</v>
      </c>
      <c r="F51" s="1246"/>
      <c r="G51" s="1246"/>
      <c r="H51" s="1247"/>
      <c r="I51" s="107">
        <v>222</v>
      </c>
      <c r="J51" s="108">
        <v>247</v>
      </c>
      <c r="K51" s="108">
        <v>378</v>
      </c>
      <c r="L51" s="108">
        <v>356</v>
      </c>
      <c r="M51" s="109">
        <v>508</v>
      </c>
    </row>
    <row r="52" spans="2:13" ht="27.75" customHeight="1" x14ac:dyDescent="0.15">
      <c r="B52" s="1244"/>
      <c r="C52" s="1245"/>
      <c r="D52" s="106"/>
      <c r="E52" s="1246" t="s">
        <v>43</v>
      </c>
      <c r="F52" s="1246"/>
      <c r="G52" s="1246"/>
      <c r="H52" s="1247"/>
      <c r="I52" s="107">
        <v>3413</v>
      </c>
      <c r="J52" s="108">
        <v>3243</v>
      </c>
      <c r="K52" s="108">
        <v>3141</v>
      </c>
      <c r="L52" s="108">
        <v>3234</v>
      </c>
      <c r="M52" s="109">
        <v>3023</v>
      </c>
    </row>
    <row r="53" spans="2:13" ht="27.75" customHeight="1" thickBot="1" x14ac:dyDescent="0.2">
      <c r="B53" s="1248" t="s">
        <v>44</v>
      </c>
      <c r="C53" s="1249"/>
      <c r="D53" s="113"/>
      <c r="E53" s="1250" t="s">
        <v>45</v>
      </c>
      <c r="F53" s="1250"/>
      <c r="G53" s="1250"/>
      <c r="H53" s="1251"/>
      <c r="I53" s="114">
        <v>-2481</v>
      </c>
      <c r="J53" s="115">
        <v>-2696</v>
      </c>
      <c r="K53" s="115">
        <v>-2804</v>
      </c>
      <c r="L53" s="115">
        <v>-3083</v>
      </c>
      <c r="M53" s="116">
        <v>-2979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v6tAiC/B5bExi4ldOIyViCFksPXbTEpS7e9vIxU6WpvIcXFDyjLwObULXjk4spGuuvKTUgii0TyXNU42H+gtQ==" saltValue="zEUsra1JxpSGNGMNZRap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G56" sqref="G5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267" t="s">
        <v>48</v>
      </c>
      <c r="D55" s="1267"/>
      <c r="E55" s="1268"/>
      <c r="F55" s="128">
        <v>1409</v>
      </c>
      <c r="G55" s="128">
        <v>1400</v>
      </c>
      <c r="H55" s="129">
        <v>1381</v>
      </c>
    </row>
    <row r="56" spans="2:8" ht="52.5" customHeight="1" x14ac:dyDescent="0.15">
      <c r="B56" s="130"/>
      <c r="C56" s="1269" t="s">
        <v>49</v>
      </c>
      <c r="D56" s="1269"/>
      <c r="E56" s="1270"/>
      <c r="F56" s="131">
        <v>934</v>
      </c>
      <c r="G56" s="131">
        <v>1279</v>
      </c>
      <c r="H56" s="132">
        <v>1285</v>
      </c>
    </row>
    <row r="57" spans="2:8" ht="53.25" customHeight="1" x14ac:dyDescent="0.15">
      <c r="B57" s="130"/>
      <c r="C57" s="1271" t="s">
        <v>50</v>
      </c>
      <c r="D57" s="1271"/>
      <c r="E57" s="1272"/>
      <c r="F57" s="133">
        <v>2778</v>
      </c>
      <c r="G57" s="133">
        <v>2846</v>
      </c>
      <c r="H57" s="134">
        <v>3067</v>
      </c>
    </row>
    <row r="58" spans="2:8" ht="45.75" customHeight="1" x14ac:dyDescent="0.15">
      <c r="B58" s="135"/>
      <c r="C58" s="1259" t="s">
        <v>598</v>
      </c>
      <c r="D58" s="1260"/>
      <c r="E58" s="1261"/>
      <c r="F58" s="136">
        <v>1908</v>
      </c>
      <c r="G58" s="136">
        <v>1920</v>
      </c>
      <c r="H58" s="137">
        <v>1938</v>
      </c>
    </row>
    <row r="59" spans="2:8" ht="45.75" customHeight="1" x14ac:dyDescent="0.15">
      <c r="B59" s="135"/>
      <c r="C59" s="1259" t="s">
        <v>599</v>
      </c>
      <c r="D59" s="1260"/>
      <c r="E59" s="1261"/>
      <c r="F59" s="136">
        <v>641</v>
      </c>
      <c r="G59" s="136">
        <v>644</v>
      </c>
      <c r="H59" s="137">
        <v>838</v>
      </c>
    </row>
    <row r="60" spans="2:8" ht="45.75" customHeight="1" x14ac:dyDescent="0.15">
      <c r="B60" s="135"/>
      <c r="C60" s="1259" t="s">
        <v>600</v>
      </c>
      <c r="D60" s="1260"/>
      <c r="E60" s="1261"/>
      <c r="F60" s="136">
        <v>69</v>
      </c>
      <c r="G60" s="136">
        <v>87</v>
      </c>
      <c r="H60" s="137">
        <v>86</v>
      </c>
    </row>
    <row r="61" spans="2:8" ht="45.75" customHeight="1" x14ac:dyDescent="0.15">
      <c r="B61" s="135"/>
      <c r="C61" s="1259" t="s">
        <v>601</v>
      </c>
      <c r="D61" s="1260"/>
      <c r="E61" s="1261"/>
      <c r="F61" s="136">
        <v>68</v>
      </c>
      <c r="G61" s="136">
        <v>82</v>
      </c>
      <c r="H61" s="137">
        <v>82</v>
      </c>
    </row>
    <row r="62" spans="2:8" ht="45.75" customHeight="1" thickBot="1" x14ac:dyDescent="0.2">
      <c r="B62" s="138"/>
      <c r="C62" s="1262" t="s">
        <v>602</v>
      </c>
      <c r="D62" s="1263"/>
      <c r="E62" s="1264"/>
      <c r="F62" s="139">
        <v>48</v>
      </c>
      <c r="G62" s="139">
        <v>68</v>
      </c>
      <c r="H62" s="140">
        <v>77</v>
      </c>
    </row>
    <row r="63" spans="2:8" ht="52.5" customHeight="1" thickBot="1" x14ac:dyDescent="0.2">
      <c r="B63" s="141"/>
      <c r="C63" s="1265" t="s">
        <v>51</v>
      </c>
      <c r="D63" s="1265"/>
      <c r="E63" s="1266"/>
      <c r="F63" s="142">
        <v>5120</v>
      </c>
      <c r="G63" s="142">
        <v>5525</v>
      </c>
      <c r="H63" s="143">
        <v>5733</v>
      </c>
    </row>
    <row r="64" spans="2:8" ht="15" customHeight="1" x14ac:dyDescent="0.15"/>
  </sheetData>
  <sheetProtection algorithmName="SHA-512" hashValue="H/aXaZRsQFrZnej01Vfby82Fma9OjxmV3gA/eYZx2gmQkaCGpiCFWQeDuBciShvDc20DOaocFL10TdJyskihuw==" saltValue="FStksX50HwrCwRSQ3PlZ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3" zoomScale="70" zoomScaleNormal="70" zoomScaleSheetLayoutView="55" workbookViewId="0">
      <selection activeCell="CK39" sqref="CK39"/>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606</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607</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608</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609</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549</v>
      </c>
      <c r="BQ50" s="1307"/>
      <c r="BR50" s="1307"/>
      <c r="BS50" s="1307"/>
      <c r="BT50" s="1307"/>
      <c r="BU50" s="1307"/>
      <c r="BV50" s="1307"/>
      <c r="BW50" s="1307"/>
      <c r="BX50" s="1307" t="s">
        <v>550</v>
      </c>
      <c r="BY50" s="1307"/>
      <c r="BZ50" s="1307"/>
      <c r="CA50" s="1307"/>
      <c r="CB50" s="1307"/>
      <c r="CC50" s="1307"/>
      <c r="CD50" s="1307"/>
      <c r="CE50" s="1307"/>
      <c r="CF50" s="1307" t="s">
        <v>551</v>
      </c>
      <c r="CG50" s="1307"/>
      <c r="CH50" s="1307"/>
      <c r="CI50" s="1307"/>
      <c r="CJ50" s="1307"/>
      <c r="CK50" s="1307"/>
      <c r="CL50" s="1307"/>
      <c r="CM50" s="1307"/>
      <c r="CN50" s="1307" t="s">
        <v>552</v>
      </c>
      <c r="CO50" s="1307"/>
      <c r="CP50" s="1307"/>
      <c r="CQ50" s="1307"/>
      <c r="CR50" s="1307"/>
      <c r="CS50" s="1307"/>
      <c r="CT50" s="1307"/>
      <c r="CU50" s="1307"/>
      <c r="CV50" s="1307" t="s">
        <v>553</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610</v>
      </c>
      <c r="AO51" s="1311"/>
      <c r="AP51" s="1311"/>
      <c r="AQ51" s="1311"/>
      <c r="AR51" s="1311"/>
      <c r="AS51" s="1311"/>
      <c r="AT51" s="1311"/>
      <c r="AU51" s="1311"/>
      <c r="AV51" s="1311"/>
      <c r="AW51" s="1311"/>
      <c r="AX51" s="1311"/>
      <c r="AY51" s="1311"/>
      <c r="AZ51" s="1311"/>
      <c r="BA51" s="1311"/>
      <c r="BB51" s="1311" t="s">
        <v>611</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612</v>
      </c>
      <c r="BC53" s="1311"/>
      <c r="BD53" s="1311"/>
      <c r="BE53" s="1311"/>
      <c r="BF53" s="1311"/>
      <c r="BG53" s="1311"/>
      <c r="BH53" s="1311"/>
      <c r="BI53" s="1311"/>
      <c r="BJ53" s="1311"/>
      <c r="BK53" s="1311"/>
      <c r="BL53" s="1311"/>
      <c r="BM53" s="1311"/>
      <c r="BN53" s="1311"/>
      <c r="BO53" s="1311"/>
      <c r="BP53" s="1312">
        <v>70</v>
      </c>
      <c r="BQ53" s="1312"/>
      <c r="BR53" s="1312"/>
      <c r="BS53" s="1312"/>
      <c r="BT53" s="1312"/>
      <c r="BU53" s="1312"/>
      <c r="BV53" s="1312"/>
      <c r="BW53" s="1312"/>
      <c r="BX53" s="1312">
        <v>78.3</v>
      </c>
      <c r="BY53" s="1312"/>
      <c r="BZ53" s="1312"/>
      <c r="CA53" s="1312"/>
      <c r="CB53" s="1312"/>
      <c r="CC53" s="1312"/>
      <c r="CD53" s="1312"/>
      <c r="CE53" s="1312"/>
      <c r="CF53" s="1312">
        <v>77.5</v>
      </c>
      <c r="CG53" s="1312"/>
      <c r="CH53" s="1312"/>
      <c r="CI53" s="1312"/>
      <c r="CJ53" s="1312"/>
      <c r="CK53" s="1312"/>
      <c r="CL53" s="1312"/>
      <c r="CM53" s="1312"/>
      <c r="CN53" s="1312">
        <v>76.400000000000006</v>
      </c>
      <c r="CO53" s="1312"/>
      <c r="CP53" s="1312"/>
      <c r="CQ53" s="1312"/>
      <c r="CR53" s="1312"/>
      <c r="CS53" s="1312"/>
      <c r="CT53" s="1312"/>
      <c r="CU53" s="1312"/>
      <c r="CV53" s="1312">
        <v>76.599999999999994</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613</v>
      </c>
      <c r="AO55" s="1307"/>
      <c r="AP55" s="1307"/>
      <c r="AQ55" s="1307"/>
      <c r="AR55" s="1307"/>
      <c r="AS55" s="1307"/>
      <c r="AT55" s="1307"/>
      <c r="AU55" s="1307"/>
      <c r="AV55" s="1307"/>
      <c r="AW55" s="1307"/>
      <c r="AX55" s="1307"/>
      <c r="AY55" s="1307"/>
      <c r="AZ55" s="1307"/>
      <c r="BA55" s="1307"/>
      <c r="BB55" s="1311" t="s">
        <v>611</v>
      </c>
      <c r="BC55" s="1311"/>
      <c r="BD55" s="1311"/>
      <c r="BE55" s="1311"/>
      <c r="BF55" s="1311"/>
      <c r="BG55" s="1311"/>
      <c r="BH55" s="1311"/>
      <c r="BI55" s="1311"/>
      <c r="BJ55" s="1311"/>
      <c r="BK55" s="1311"/>
      <c r="BL55" s="1311"/>
      <c r="BM55" s="1311"/>
      <c r="BN55" s="1311"/>
      <c r="BO55" s="1311"/>
      <c r="BP55" s="1312">
        <v>25.4</v>
      </c>
      <c r="BQ55" s="1312"/>
      <c r="BR55" s="1312"/>
      <c r="BS55" s="1312"/>
      <c r="BT55" s="1312"/>
      <c r="BU55" s="1312"/>
      <c r="BV55" s="1312"/>
      <c r="BW55" s="1312"/>
      <c r="BX55" s="1312">
        <v>23.4</v>
      </c>
      <c r="BY55" s="1312"/>
      <c r="BZ55" s="1312"/>
      <c r="CA55" s="1312"/>
      <c r="CB55" s="1312"/>
      <c r="CC55" s="1312"/>
      <c r="CD55" s="1312"/>
      <c r="CE55" s="1312"/>
      <c r="CF55" s="1312">
        <v>7.7</v>
      </c>
      <c r="CG55" s="1312"/>
      <c r="CH55" s="1312"/>
      <c r="CI55" s="1312"/>
      <c r="CJ55" s="1312"/>
      <c r="CK55" s="1312"/>
      <c r="CL55" s="1312"/>
      <c r="CM55" s="1312"/>
      <c r="CN55" s="1312">
        <v>3.2</v>
      </c>
      <c r="CO55" s="1312"/>
      <c r="CP55" s="1312"/>
      <c r="CQ55" s="1312"/>
      <c r="CR55" s="1312"/>
      <c r="CS55" s="1312"/>
      <c r="CT55" s="1312"/>
      <c r="CU55" s="1312"/>
      <c r="CV55" s="1312">
        <v>3.4</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612</v>
      </c>
      <c r="BC57" s="1311"/>
      <c r="BD57" s="1311"/>
      <c r="BE57" s="1311"/>
      <c r="BF57" s="1311"/>
      <c r="BG57" s="1311"/>
      <c r="BH57" s="1311"/>
      <c r="BI57" s="1311"/>
      <c r="BJ57" s="1311"/>
      <c r="BK57" s="1311"/>
      <c r="BL57" s="1311"/>
      <c r="BM57" s="1311"/>
      <c r="BN57" s="1311"/>
      <c r="BO57" s="1311"/>
      <c r="BP57" s="1312">
        <v>58.8</v>
      </c>
      <c r="BQ57" s="1312"/>
      <c r="BR57" s="1312"/>
      <c r="BS57" s="1312"/>
      <c r="BT57" s="1312"/>
      <c r="BU57" s="1312"/>
      <c r="BV57" s="1312"/>
      <c r="BW57" s="1312"/>
      <c r="BX57" s="1312">
        <v>59.2</v>
      </c>
      <c r="BY57" s="1312"/>
      <c r="BZ57" s="1312"/>
      <c r="CA57" s="1312"/>
      <c r="CB57" s="1312"/>
      <c r="CC57" s="1312"/>
      <c r="CD57" s="1312"/>
      <c r="CE57" s="1312"/>
      <c r="CF57" s="1312">
        <v>63.4</v>
      </c>
      <c r="CG57" s="1312"/>
      <c r="CH57" s="1312"/>
      <c r="CI57" s="1312"/>
      <c r="CJ57" s="1312"/>
      <c r="CK57" s="1312"/>
      <c r="CL57" s="1312"/>
      <c r="CM57" s="1312"/>
      <c r="CN57" s="1312">
        <v>63.3</v>
      </c>
      <c r="CO57" s="1312"/>
      <c r="CP57" s="1312"/>
      <c r="CQ57" s="1312"/>
      <c r="CR57" s="1312"/>
      <c r="CS57" s="1312"/>
      <c r="CT57" s="1312"/>
      <c r="CU57" s="1312"/>
      <c r="CV57" s="1312">
        <v>62.8</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614</v>
      </c>
    </row>
    <row r="64" spans="1:109" x14ac:dyDescent="0.15">
      <c r="B64" s="1282"/>
      <c r="G64" s="1289"/>
      <c r="I64" s="1322"/>
      <c r="J64" s="1322"/>
      <c r="K64" s="1322"/>
      <c r="L64" s="1322"/>
      <c r="M64" s="1322"/>
      <c r="N64" s="1323"/>
      <c r="AM64" s="1289"/>
      <c r="AN64" s="1289" t="s">
        <v>607</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615</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609</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549</v>
      </c>
      <c r="BQ72" s="1307"/>
      <c r="BR72" s="1307"/>
      <c r="BS72" s="1307"/>
      <c r="BT72" s="1307"/>
      <c r="BU72" s="1307"/>
      <c r="BV72" s="1307"/>
      <c r="BW72" s="1307"/>
      <c r="BX72" s="1307" t="s">
        <v>550</v>
      </c>
      <c r="BY72" s="1307"/>
      <c r="BZ72" s="1307"/>
      <c r="CA72" s="1307"/>
      <c r="CB72" s="1307"/>
      <c r="CC72" s="1307"/>
      <c r="CD72" s="1307"/>
      <c r="CE72" s="1307"/>
      <c r="CF72" s="1307" t="s">
        <v>551</v>
      </c>
      <c r="CG72" s="1307"/>
      <c r="CH72" s="1307"/>
      <c r="CI72" s="1307"/>
      <c r="CJ72" s="1307"/>
      <c r="CK72" s="1307"/>
      <c r="CL72" s="1307"/>
      <c r="CM72" s="1307"/>
      <c r="CN72" s="1307" t="s">
        <v>552</v>
      </c>
      <c r="CO72" s="1307"/>
      <c r="CP72" s="1307"/>
      <c r="CQ72" s="1307"/>
      <c r="CR72" s="1307"/>
      <c r="CS72" s="1307"/>
      <c r="CT72" s="1307"/>
      <c r="CU72" s="1307"/>
      <c r="CV72" s="1307" t="s">
        <v>553</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610</v>
      </c>
      <c r="AO73" s="1311"/>
      <c r="AP73" s="1311"/>
      <c r="AQ73" s="1311"/>
      <c r="AR73" s="1311"/>
      <c r="AS73" s="1311"/>
      <c r="AT73" s="1311"/>
      <c r="AU73" s="1311"/>
      <c r="AV73" s="1311"/>
      <c r="AW73" s="1311"/>
      <c r="AX73" s="1311"/>
      <c r="AY73" s="1311"/>
      <c r="AZ73" s="1311"/>
      <c r="BA73" s="1311"/>
      <c r="BB73" s="1311" t="s">
        <v>611</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616</v>
      </c>
      <c r="BC75" s="1311"/>
      <c r="BD75" s="1311"/>
      <c r="BE75" s="1311"/>
      <c r="BF75" s="1311"/>
      <c r="BG75" s="1311"/>
      <c r="BH75" s="1311"/>
      <c r="BI75" s="1311"/>
      <c r="BJ75" s="1311"/>
      <c r="BK75" s="1311"/>
      <c r="BL75" s="1311"/>
      <c r="BM75" s="1311"/>
      <c r="BN75" s="1311"/>
      <c r="BO75" s="1311"/>
      <c r="BP75" s="1312">
        <v>6.3</v>
      </c>
      <c r="BQ75" s="1312"/>
      <c r="BR75" s="1312"/>
      <c r="BS75" s="1312"/>
      <c r="BT75" s="1312"/>
      <c r="BU75" s="1312"/>
      <c r="BV75" s="1312"/>
      <c r="BW75" s="1312"/>
      <c r="BX75" s="1312">
        <v>5.9</v>
      </c>
      <c r="BY75" s="1312"/>
      <c r="BZ75" s="1312"/>
      <c r="CA75" s="1312"/>
      <c r="CB75" s="1312"/>
      <c r="CC75" s="1312"/>
      <c r="CD75" s="1312"/>
      <c r="CE75" s="1312"/>
      <c r="CF75" s="1312">
        <v>5.2</v>
      </c>
      <c r="CG75" s="1312"/>
      <c r="CH75" s="1312"/>
      <c r="CI75" s="1312"/>
      <c r="CJ75" s="1312"/>
      <c r="CK75" s="1312"/>
      <c r="CL75" s="1312"/>
      <c r="CM75" s="1312"/>
      <c r="CN75" s="1312">
        <v>4.8</v>
      </c>
      <c r="CO75" s="1312"/>
      <c r="CP75" s="1312"/>
      <c r="CQ75" s="1312"/>
      <c r="CR75" s="1312"/>
      <c r="CS75" s="1312"/>
      <c r="CT75" s="1312"/>
      <c r="CU75" s="1312"/>
      <c r="CV75" s="1312">
        <v>4.7</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613</v>
      </c>
      <c r="AO77" s="1307"/>
      <c r="AP77" s="1307"/>
      <c r="AQ77" s="1307"/>
      <c r="AR77" s="1307"/>
      <c r="AS77" s="1307"/>
      <c r="AT77" s="1307"/>
      <c r="AU77" s="1307"/>
      <c r="AV77" s="1307"/>
      <c r="AW77" s="1307"/>
      <c r="AX77" s="1307"/>
      <c r="AY77" s="1307"/>
      <c r="AZ77" s="1307"/>
      <c r="BA77" s="1307"/>
      <c r="BB77" s="1311" t="s">
        <v>611</v>
      </c>
      <c r="BC77" s="1311"/>
      <c r="BD77" s="1311"/>
      <c r="BE77" s="1311"/>
      <c r="BF77" s="1311"/>
      <c r="BG77" s="1311"/>
      <c r="BH77" s="1311"/>
      <c r="BI77" s="1311"/>
      <c r="BJ77" s="1311"/>
      <c r="BK77" s="1311"/>
      <c r="BL77" s="1311"/>
      <c r="BM77" s="1311"/>
      <c r="BN77" s="1311"/>
      <c r="BO77" s="1311"/>
      <c r="BP77" s="1312">
        <v>25.4</v>
      </c>
      <c r="BQ77" s="1312"/>
      <c r="BR77" s="1312"/>
      <c r="BS77" s="1312"/>
      <c r="BT77" s="1312"/>
      <c r="BU77" s="1312"/>
      <c r="BV77" s="1312"/>
      <c r="BW77" s="1312"/>
      <c r="BX77" s="1312">
        <v>23.4</v>
      </c>
      <c r="BY77" s="1312"/>
      <c r="BZ77" s="1312"/>
      <c r="CA77" s="1312"/>
      <c r="CB77" s="1312"/>
      <c r="CC77" s="1312"/>
      <c r="CD77" s="1312"/>
      <c r="CE77" s="1312"/>
      <c r="CF77" s="1312">
        <v>7.7</v>
      </c>
      <c r="CG77" s="1312"/>
      <c r="CH77" s="1312"/>
      <c r="CI77" s="1312"/>
      <c r="CJ77" s="1312"/>
      <c r="CK77" s="1312"/>
      <c r="CL77" s="1312"/>
      <c r="CM77" s="1312"/>
      <c r="CN77" s="1312">
        <v>3.2</v>
      </c>
      <c r="CO77" s="1312"/>
      <c r="CP77" s="1312"/>
      <c r="CQ77" s="1312"/>
      <c r="CR77" s="1312"/>
      <c r="CS77" s="1312"/>
      <c r="CT77" s="1312"/>
      <c r="CU77" s="1312"/>
      <c r="CV77" s="1312">
        <v>3.4</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616</v>
      </c>
      <c r="BC79" s="1311"/>
      <c r="BD79" s="1311"/>
      <c r="BE79" s="1311"/>
      <c r="BF79" s="1311"/>
      <c r="BG79" s="1311"/>
      <c r="BH79" s="1311"/>
      <c r="BI79" s="1311"/>
      <c r="BJ79" s="1311"/>
      <c r="BK79" s="1311"/>
      <c r="BL79" s="1311"/>
      <c r="BM79" s="1311"/>
      <c r="BN79" s="1311"/>
      <c r="BO79" s="1311"/>
      <c r="BP79" s="1312">
        <v>8.6</v>
      </c>
      <c r="BQ79" s="1312"/>
      <c r="BR79" s="1312"/>
      <c r="BS79" s="1312"/>
      <c r="BT79" s="1312"/>
      <c r="BU79" s="1312"/>
      <c r="BV79" s="1312"/>
      <c r="BW79" s="1312"/>
      <c r="BX79" s="1312">
        <v>8.5</v>
      </c>
      <c r="BY79" s="1312"/>
      <c r="BZ79" s="1312"/>
      <c r="CA79" s="1312"/>
      <c r="CB79" s="1312"/>
      <c r="CC79" s="1312"/>
      <c r="CD79" s="1312"/>
      <c r="CE79" s="1312"/>
      <c r="CF79" s="1312">
        <v>8.6</v>
      </c>
      <c r="CG79" s="1312"/>
      <c r="CH79" s="1312"/>
      <c r="CI79" s="1312"/>
      <c r="CJ79" s="1312"/>
      <c r="CK79" s="1312"/>
      <c r="CL79" s="1312"/>
      <c r="CM79" s="1312"/>
      <c r="CN79" s="1312">
        <v>8.8000000000000007</v>
      </c>
      <c r="CO79" s="1312"/>
      <c r="CP79" s="1312"/>
      <c r="CQ79" s="1312"/>
      <c r="CR79" s="1312"/>
      <c r="CS79" s="1312"/>
      <c r="CT79" s="1312"/>
      <c r="CU79" s="1312"/>
      <c r="CV79" s="1312">
        <v>8.8000000000000007</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rTx3bR3Lq1tn7bE5zvoBGO8jc5Bs+jGcc74K8cBi9GuRw1yEvEv81TOZlR4edGL1vWzs4Cs/fVJgM9Tqm4ADFA==" saltValue="1ej3RmW0wGrIh1W4sS/Fl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8" zoomScale="70" zoomScaleNormal="70" zoomScaleSheetLayoutView="70" workbookViewId="0">
      <selection activeCell="CK39" sqref="CK3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sheetProtection algorithmName="SHA-512" hashValue="VG81vQ/B7XtTgQni/OQtW2J/nYLqnACpX7JszGSh8u1p1MOETRI0vAUNQ6l63WMnMm6oesmuPxDwQTT5sJ7UNA==" saltValue="Xvq/WvgFBK9/XNgf6Dd5C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71" zoomScale="70" zoomScaleNormal="70" zoomScaleSheetLayoutView="55" workbookViewId="0">
      <selection activeCell="CK39" sqref="CK3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sheetProtection algorithmName="SHA-512" hashValue="H8OG5GsaAVCei5BJaLLv22Fi934RDK07oVw7Ote+E8wyBt3KCElypPSbDlMIedIuYJBB7iEgIvOT82qA1i3vPA==" saltValue="w4AI7opO1TIk/3ZT1fzCj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546</v>
      </c>
      <c r="G2" s="157"/>
      <c r="H2" s="158"/>
    </row>
    <row r="3" spans="1:8" x14ac:dyDescent="0.15">
      <c r="A3" s="154" t="s">
        <v>539</v>
      </c>
      <c r="B3" s="159"/>
      <c r="C3" s="160"/>
      <c r="D3" s="161">
        <v>95125</v>
      </c>
      <c r="E3" s="162"/>
      <c r="F3" s="163">
        <v>119882</v>
      </c>
      <c r="G3" s="164"/>
      <c r="H3" s="165"/>
    </row>
    <row r="4" spans="1:8" x14ac:dyDescent="0.15">
      <c r="A4" s="166"/>
      <c r="B4" s="167"/>
      <c r="C4" s="168"/>
      <c r="D4" s="169">
        <v>18657</v>
      </c>
      <c r="E4" s="170"/>
      <c r="F4" s="171">
        <v>66481</v>
      </c>
      <c r="G4" s="172"/>
      <c r="H4" s="173"/>
    </row>
    <row r="5" spans="1:8" x14ac:dyDescent="0.15">
      <c r="A5" s="154" t="s">
        <v>541</v>
      </c>
      <c r="B5" s="159"/>
      <c r="C5" s="160"/>
      <c r="D5" s="161">
        <v>31338</v>
      </c>
      <c r="E5" s="162"/>
      <c r="F5" s="163">
        <v>116162</v>
      </c>
      <c r="G5" s="164"/>
      <c r="H5" s="165"/>
    </row>
    <row r="6" spans="1:8" x14ac:dyDescent="0.15">
      <c r="A6" s="166"/>
      <c r="B6" s="167"/>
      <c r="C6" s="168"/>
      <c r="D6" s="169">
        <v>14758</v>
      </c>
      <c r="E6" s="170"/>
      <c r="F6" s="171">
        <v>61562</v>
      </c>
      <c r="G6" s="172"/>
      <c r="H6" s="173"/>
    </row>
    <row r="7" spans="1:8" x14ac:dyDescent="0.15">
      <c r="A7" s="154" t="s">
        <v>542</v>
      </c>
      <c r="B7" s="159"/>
      <c r="C7" s="160"/>
      <c r="D7" s="161">
        <v>99742</v>
      </c>
      <c r="E7" s="162"/>
      <c r="F7" s="163">
        <v>121449</v>
      </c>
      <c r="G7" s="164"/>
      <c r="H7" s="165"/>
    </row>
    <row r="8" spans="1:8" x14ac:dyDescent="0.15">
      <c r="A8" s="166"/>
      <c r="B8" s="167"/>
      <c r="C8" s="168"/>
      <c r="D8" s="169">
        <v>20688</v>
      </c>
      <c r="E8" s="170"/>
      <c r="F8" s="171">
        <v>62922</v>
      </c>
      <c r="G8" s="172"/>
      <c r="H8" s="173"/>
    </row>
    <row r="9" spans="1:8" x14ac:dyDescent="0.15">
      <c r="A9" s="154" t="s">
        <v>543</v>
      </c>
      <c r="B9" s="159"/>
      <c r="C9" s="160"/>
      <c r="D9" s="161">
        <v>101699</v>
      </c>
      <c r="E9" s="162"/>
      <c r="F9" s="163">
        <v>145139</v>
      </c>
      <c r="G9" s="164"/>
      <c r="H9" s="165"/>
    </row>
    <row r="10" spans="1:8" x14ac:dyDescent="0.15">
      <c r="A10" s="166"/>
      <c r="B10" s="167"/>
      <c r="C10" s="168"/>
      <c r="D10" s="169">
        <v>59443</v>
      </c>
      <c r="E10" s="170"/>
      <c r="F10" s="171">
        <v>83762</v>
      </c>
      <c r="G10" s="172"/>
      <c r="H10" s="173"/>
    </row>
    <row r="11" spans="1:8" x14ac:dyDescent="0.15">
      <c r="A11" s="154" t="s">
        <v>544</v>
      </c>
      <c r="B11" s="159"/>
      <c r="C11" s="160"/>
      <c r="D11" s="161">
        <v>93251</v>
      </c>
      <c r="E11" s="162"/>
      <c r="F11" s="163">
        <v>125391</v>
      </c>
      <c r="G11" s="164"/>
      <c r="H11" s="165"/>
    </row>
    <row r="12" spans="1:8" x14ac:dyDescent="0.15">
      <c r="A12" s="166"/>
      <c r="B12" s="167"/>
      <c r="C12" s="174"/>
      <c r="D12" s="169">
        <v>40900</v>
      </c>
      <c r="E12" s="170"/>
      <c r="F12" s="171">
        <v>68516</v>
      </c>
      <c r="G12" s="172"/>
      <c r="H12" s="173"/>
    </row>
    <row r="13" spans="1:8" x14ac:dyDescent="0.15">
      <c r="A13" s="154"/>
      <c r="B13" s="159"/>
      <c r="C13" s="175"/>
      <c r="D13" s="176">
        <v>84231</v>
      </c>
      <c r="E13" s="177"/>
      <c r="F13" s="178">
        <v>125605</v>
      </c>
      <c r="G13" s="179"/>
      <c r="H13" s="165"/>
    </row>
    <row r="14" spans="1:8" x14ac:dyDescent="0.15">
      <c r="A14" s="166"/>
      <c r="B14" s="167"/>
      <c r="C14" s="168"/>
      <c r="D14" s="169">
        <v>30889</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24.53</v>
      </c>
      <c r="C19" s="180">
        <f>ROUND(VALUE(SUBSTITUTE(実質収支比率等に係る経年分析!G$48,"▲","-")),2)</f>
        <v>14.38</v>
      </c>
      <c r="D19" s="180">
        <f>ROUND(VALUE(SUBSTITUTE(実質収支比率等に係る経年分析!H$48,"▲","-")),2)</f>
        <v>10.66</v>
      </c>
      <c r="E19" s="180">
        <f>ROUND(VALUE(SUBSTITUTE(実質収支比率等に係る経年分析!I$48,"▲","-")),2)</f>
        <v>14.66</v>
      </c>
      <c r="F19" s="180">
        <f>ROUND(VALUE(SUBSTITUTE(実質収支比率等に係る経年分析!J$48,"▲","-")),2)</f>
        <v>14.36</v>
      </c>
    </row>
    <row r="20" spans="1:11" x14ac:dyDescent="0.15">
      <c r="A20" s="180" t="s">
        <v>55</v>
      </c>
      <c r="B20" s="180">
        <f>ROUND(VALUE(SUBSTITUTE(実質収支比率等に係る経年分析!F$47,"▲","-")),2)</f>
        <v>44.98</v>
      </c>
      <c r="C20" s="180">
        <f>ROUND(VALUE(SUBSTITUTE(実質収支比率等に係る経年分析!G$47,"▲","-")),2)</f>
        <v>48.87</v>
      </c>
      <c r="D20" s="180">
        <f>ROUND(VALUE(SUBSTITUTE(実質収支比率等に係る経年分析!H$47,"▲","-")),2)</f>
        <v>51.71</v>
      </c>
      <c r="E20" s="180">
        <f>ROUND(VALUE(SUBSTITUTE(実質収支比率等に係る経年分析!I$47,"▲","-")),2)</f>
        <v>51.43</v>
      </c>
      <c r="F20" s="180">
        <f>ROUND(VALUE(SUBSTITUTE(実質収支比率等に係る経年分析!J$47,"▲","-")),2)</f>
        <v>48.95</v>
      </c>
    </row>
    <row r="21" spans="1:11" x14ac:dyDescent="0.15">
      <c r="A21" s="180" t="s">
        <v>56</v>
      </c>
      <c r="B21" s="180">
        <f>IF(ISNUMBER(VALUE(SUBSTITUTE(実質収支比率等に係る経年分析!F$49,"▲","-"))),ROUND(VALUE(SUBSTITUTE(実質収支比率等に係る経年分析!F$49,"▲","-")),2),NA())</f>
        <v>-12.33</v>
      </c>
      <c r="C21" s="180">
        <f>IF(ISNUMBER(VALUE(SUBSTITUTE(実質収支比率等に係る経年分析!G$49,"▲","-"))),ROUND(VALUE(SUBSTITUTE(実質収支比率等に係る経年分析!G$49,"▲","-")),2),NA())</f>
        <v>-7.79</v>
      </c>
      <c r="D21" s="180">
        <f>IF(ISNUMBER(VALUE(SUBSTITUTE(実質収支比率等に係る経年分析!H$49,"▲","-"))),ROUND(VALUE(SUBSTITUTE(実質収支比率等に係る経年分析!H$49,"▲","-")),2),NA())</f>
        <v>-1.1399999999999999</v>
      </c>
      <c r="E21" s="180">
        <f>IF(ISNUMBER(VALUE(SUBSTITUTE(実質収支比率等に係る経年分析!I$49,"▲","-"))),ROUND(VALUE(SUBSTITUTE(実質収支比率等に係る経年分析!I$49,"▲","-")),2),NA())</f>
        <v>3.67</v>
      </c>
      <c r="F21" s="180">
        <f>IF(ISNUMBER(VALUE(SUBSTITUTE(実質収支比率等に係る経年分析!J$49,"▲","-"))),ROUND(VALUE(SUBSTITUTE(実質収支比率等に係る経年分析!J$49,"▲","-")),2),NA())</f>
        <v>-0.45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18.38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21.41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8.61</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町立緑ヶ丘病院事業特別会計</v>
      </c>
      <c r="B31" s="181">
        <f>IF(ROUND(VALUE(SUBSTITUTE(連結実質赤字比率に係る赤字・黒字の構成分析!F$39,"▲", "-")), 2) &lt; 0, ABS(ROUND(VALUE(SUBSTITUTE(連結実質赤字比率に係る赤字・黒字の構成分析!F$39,"▲", "-")), 2)), NA())</f>
        <v>3.85</v>
      </c>
      <c r="C31" s="181" t="e">
        <f>IF(ROUND(VALUE(SUBSTITUTE(連結実質赤字比率に係る赤字・黒字の構成分析!F$39,"▲", "-")), 2) &gt;= 0, ABS(ROUND(VALUE(SUBSTITUTE(連結実質赤字比率に係る赤字・黒字の構成分析!F$39,"▲", "-")), 2)), NA())</f>
        <v>#N/A</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1.79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0.28000000000000003</v>
      </c>
      <c r="H31" s="181">
        <f>IF(ROUND(VALUE(SUBSTITUTE(連結実質赤字比率に係る赤字・黒字の構成分析!I$39,"▲", "-")), 2) &lt; 0, ABS(ROUND(VALUE(SUBSTITUTE(連結実質赤字比率に係る赤字・黒字の構成分析!I$39,"▲", "-")), 2)), NA())</f>
        <v>0.72</v>
      </c>
      <c r="I31" s="181" t="e">
        <f>IF(ROUND(VALUE(SUBSTITUTE(連結実質赤字比率に係る赤字・黒字の構成分析!I$39,"▲", "-")), 2) &gt;= 0, ABS(ROUND(VALUE(SUBSTITUTE(連結実質赤字比率に係る赤字・黒字の構成分析!I$39,"▲", "-")), 2)), NA())</f>
        <v>#N/A</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学校給食センター事業特別会計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後期高齢者医療事業特別会計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0.04</v>
      </c>
    </row>
    <row r="34" spans="1:16" x14ac:dyDescent="0.15">
      <c r="A34" s="181" t="str">
        <f>IF(連結実質赤字比率に係る赤字・黒字の構成分析!C$36="",NA(),連結実質赤字比率に係る赤字・黒字の構成分析!C$36)</f>
        <v>住宅新築資金等貸付事業特別会計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2.5099999999999998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22.52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11.86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9.3000000000000007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13.19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12.46</v>
      </c>
    </row>
    <row r="36" spans="1:16" x14ac:dyDescent="0.15">
      <c r="A36" s="181" t="str">
        <f>IF(連結実質赤字比率に係る赤字・黒字の構成分析!C$34="",NA(),連結実質赤字比率に係る赤字・黒字の構成分析!C$34)</f>
        <v>国民健康保険事業勘定特別会計</v>
      </c>
      <c r="B36" s="181">
        <f>IF(ROUND(VALUE(SUBSTITUTE(連結実質赤字比率に係る赤字・黒字の構成分析!F$34,"▲", "-")), 2) &lt; 0, ABS(ROUND(VALUE(SUBSTITUTE(連結実質赤字比率に係る赤字・黒字の構成分析!F$34,"▲", "-")), 2)), NA())</f>
        <v>5.3</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5.87</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4.1500000000000004</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2.63</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1.0900000000000001</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372</v>
      </c>
      <c r="E42" s="182"/>
      <c r="F42" s="182"/>
      <c r="G42" s="182">
        <f>'実質公債費比率（分子）の構造'!L$52</f>
        <v>368</v>
      </c>
      <c r="H42" s="182"/>
      <c r="I42" s="182"/>
      <c r="J42" s="182">
        <f>'実質公債費比率（分子）の構造'!M$52</f>
        <v>368</v>
      </c>
      <c r="K42" s="182"/>
      <c r="L42" s="182"/>
      <c r="M42" s="182">
        <f>'実質公債費比率（分子）の構造'!N$52</f>
        <v>349</v>
      </c>
      <c r="N42" s="182"/>
      <c r="O42" s="182"/>
      <c r="P42" s="182">
        <f>'実質公債費比率（分子）の構造'!O$52</f>
        <v>358</v>
      </c>
    </row>
    <row r="43" spans="1:16" x14ac:dyDescent="0.15">
      <c r="A43" s="182" t="s">
        <v>64</v>
      </c>
      <c r="B43" s="182">
        <f>'実質公債費比率（分子）の構造'!K$51</f>
        <v>3</v>
      </c>
      <c r="C43" s="182"/>
      <c r="D43" s="182"/>
      <c r="E43" s="182">
        <f>'実質公債費比率（分子）の構造'!L$51</f>
        <v>3</v>
      </c>
      <c r="F43" s="182"/>
      <c r="G43" s="182"/>
      <c r="H43" s="182">
        <f>'実質公債費比率（分子）の構造'!M$51</f>
        <v>3</v>
      </c>
      <c r="I43" s="182"/>
      <c r="J43" s="182"/>
      <c r="K43" s="182">
        <f>'実質公債費比率（分子）の構造'!N$51</f>
        <v>2</v>
      </c>
      <c r="L43" s="182"/>
      <c r="M43" s="182"/>
      <c r="N43" s="182">
        <f>'実質公債費比率（分子）の構造'!O$51</f>
        <v>2</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68</v>
      </c>
      <c r="C45" s="182"/>
      <c r="D45" s="182"/>
      <c r="E45" s="182">
        <f>'実質公債費比率（分子）の構造'!L$49</f>
        <v>47</v>
      </c>
      <c r="F45" s="182"/>
      <c r="G45" s="182"/>
      <c r="H45" s="182">
        <f>'実質公債費比率（分子）の構造'!M$49</f>
        <v>47</v>
      </c>
      <c r="I45" s="182"/>
      <c r="J45" s="182"/>
      <c r="K45" s="182">
        <f>'実質公債費比率（分子）の構造'!N$49</f>
        <v>38</v>
      </c>
      <c r="L45" s="182"/>
      <c r="M45" s="182"/>
      <c r="N45" s="182">
        <f>'実質公債費比率（分子）の構造'!O$49</f>
        <v>21</v>
      </c>
      <c r="O45" s="182"/>
      <c r="P45" s="182"/>
    </row>
    <row r="46" spans="1:16" x14ac:dyDescent="0.15">
      <c r="A46" s="182" t="s">
        <v>67</v>
      </c>
      <c r="B46" s="182">
        <f>'実質公債費比率（分子）の構造'!K$48</f>
        <v>3</v>
      </c>
      <c r="C46" s="182"/>
      <c r="D46" s="182"/>
      <c r="E46" s="182">
        <f>'実質公債費比率（分子）の構造'!L$48</f>
        <v>4</v>
      </c>
      <c r="F46" s="182"/>
      <c r="G46" s="182"/>
      <c r="H46" s="182">
        <f>'実質公債費比率（分子）の構造'!M$48</f>
        <v>4</v>
      </c>
      <c r="I46" s="182"/>
      <c r="J46" s="182"/>
      <c r="K46" s="182">
        <f>'実質公債費比率（分子）の構造'!N$48</f>
        <v>4</v>
      </c>
      <c r="L46" s="182"/>
      <c r="M46" s="182"/>
      <c r="N46" s="182">
        <f>'実質公債費比率（分子）の構造'!O$48</f>
        <v>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443</v>
      </c>
      <c r="C49" s="182"/>
      <c r="D49" s="182"/>
      <c r="E49" s="182">
        <f>'実質公債費比率（分子）の構造'!L$45</f>
        <v>436</v>
      </c>
      <c r="F49" s="182"/>
      <c r="G49" s="182"/>
      <c r="H49" s="182">
        <f>'実質公債費比率（分子）の構造'!M$45</f>
        <v>421</v>
      </c>
      <c r="I49" s="182"/>
      <c r="J49" s="182"/>
      <c r="K49" s="182">
        <f>'実質公債費比率（分子）の構造'!N$45</f>
        <v>421</v>
      </c>
      <c r="L49" s="182"/>
      <c r="M49" s="182"/>
      <c r="N49" s="182">
        <f>'実質公債費比率（分子）の構造'!O$45</f>
        <v>453</v>
      </c>
      <c r="O49" s="182"/>
      <c r="P49" s="182"/>
    </row>
    <row r="50" spans="1:16" x14ac:dyDescent="0.15">
      <c r="A50" s="182" t="s">
        <v>71</v>
      </c>
      <c r="B50" s="182" t="e">
        <f>NA()</f>
        <v>#N/A</v>
      </c>
      <c r="C50" s="182">
        <f>IF(ISNUMBER('実質公債費比率（分子）の構造'!K$53),'実質公債費比率（分子）の構造'!K$53,NA())</f>
        <v>145</v>
      </c>
      <c r="D50" s="182" t="e">
        <f>NA()</f>
        <v>#N/A</v>
      </c>
      <c r="E50" s="182" t="e">
        <f>NA()</f>
        <v>#N/A</v>
      </c>
      <c r="F50" s="182">
        <f>IF(ISNUMBER('実質公債費比率（分子）の構造'!L$53),'実質公債費比率（分子）の構造'!L$53,NA())</f>
        <v>122</v>
      </c>
      <c r="G50" s="182" t="e">
        <f>NA()</f>
        <v>#N/A</v>
      </c>
      <c r="H50" s="182" t="e">
        <f>NA()</f>
        <v>#N/A</v>
      </c>
      <c r="I50" s="182">
        <f>IF(ISNUMBER('実質公債費比率（分子）の構造'!M$53),'実質公債費比率（分子）の構造'!M$53,NA())</f>
        <v>107</v>
      </c>
      <c r="J50" s="182" t="e">
        <f>NA()</f>
        <v>#N/A</v>
      </c>
      <c r="K50" s="182" t="e">
        <f>NA()</f>
        <v>#N/A</v>
      </c>
      <c r="L50" s="182">
        <f>IF(ISNUMBER('実質公債費比率（分子）の構造'!N$53),'実質公債費比率（分子）の構造'!N$53,NA())</f>
        <v>116</v>
      </c>
      <c r="M50" s="182" t="e">
        <f>NA()</f>
        <v>#N/A</v>
      </c>
      <c r="N50" s="182" t="e">
        <f>NA()</f>
        <v>#N/A</v>
      </c>
      <c r="O50" s="182">
        <f>IF(ISNUMBER('実質公債費比率（分子）の構造'!O$53),'実質公債費比率（分子）の構造'!O$53,NA())</f>
        <v>119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3413</v>
      </c>
      <c r="E56" s="181"/>
      <c r="F56" s="181"/>
      <c r="G56" s="181">
        <f>'将来負担比率（分子）の構造'!J$52</f>
        <v>3243</v>
      </c>
      <c r="H56" s="181"/>
      <c r="I56" s="181"/>
      <c r="J56" s="181">
        <f>'将来負担比率（分子）の構造'!K$52</f>
        <v>3141</v>
      </c>
      <c r="K56" s="181"/>
      <c r="L56" s="181"/>
      <c r="M56" s="181">
        <f>'将来負担比率（分子）の構造'!L$52</f>
        <v>3234</v>
      </c>
      <c r="N56" s="181"/>
      <c r="O56" s="181"/>
      <c r="P56" s="181">
        <f>'将来負担比率（分子）の構造'!M$52</f>
        <v>3023</v>
      </c>
    </row>
    <row r="57" spans="1:16" x14ac:dyDescent="0.15">
      <c r="A57" s="181" t="s">
        <v>42</v>
      </c>
      <c r="B57" s="181"/>
      <c r="C57" s="181"/>
      <c r="D57" s="181">
        <f>'将来負担比率（分子）の構造'!I$51</f>
        <v>222</v>
      </c>
      <c r="E57" s="181"/>
      <c r="F57" s="181"/>
      <c r="G57" s="181">
        <f>'将来負担比率（分子）の構造'!J$51</f>
        <v>247</v>
      </c>
      <c r="H57" s="181"/>
      <c r="I57" s="181"/>
      <c r="J57" s="181">
        <f>'将来負担比率（分子）の構造'!K$51</f>
        <v>378</v>
      </c>
      <c r="K57" s="181"/>
      <c r="L57" s="181"/>
      <c r="M57" s="181">
        <f>'将来負担比率（分子）の構造'!L$51</f>
        <v>356</v>
      </c>
      <c r="N57" s="181"/>
      <c r="O57" s="181"/>
      <c r="P57" s="181">
        <f>'将来負担比率（分子）の構造'!M$51</f>
        <v>508</v>
      </c>
    </row>
    <row r="58" spans="1:16" x14ac:dyDescent="0.15">
      <c r="A58" s="181" t="s">
        <v>41</v>
      </c>
      <c r="B58" s="181"/>
      <c r="C58" s="181"/>
      <c r="D58" s="181">
        <f>'将来負担比率（分子）の構造'!I$50</f>
        <v>4800</v>
      </c>
      <c r="E58" s="181"/>
      <c r="F58" s="181"/>
      <c r="G58" s="181">
        <f>'将来負担比率（分子）の構造'!J$50</f>
        <v>4950</v>
      </c>
      <c r="H58" s="181"/>
      <c r="I58" s="181"/>
      <c r="J58" s="181">
        <f>'将来負担比率（分子）の構造'!K$50</f>
        <v>5118</v>
      </c>
      <c r="K58" s="181"/>
      <c r="L58" s="181"/>
      <c r="M58" s="181">
        <f>'将来負担比率（分子）の構造'!L$50</f>
        <v>5523</v>
      </c>
      <c r="N58" s="181"/>
      <c r="O58" s="181"/>
      <c r="P58" s="181">
        <f>'将来負担比率（分子）の構造'!M$50</f>
        <v>5732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976</v>
      </c>
      <c r="C62" s="181"/>
      <c r="D62" s="181"/>
      <c r="E62" s="181">
        <f>'将来負担比率（分子）の構造'!J$45</f>
        <v>971</v>
      </c>
      <c r="F62" s="181"/>
      <c r="G62" s="181"/>
      <c r="H62" s="181">
        <f>'将来負担比率（分子）の構造'!K$45</f>
        <v>961</v>
      </c>
      <c r="I62" s="181"/>
      <c r="J62" s="181"/>
      <c r="K62" s="181">
        <f>'将来負担比率（分子）の構造'!L$45</f>
        <v>1014</v>
      </c>
      <c r="L62" s="181"/>
      <c r="M62" s="181"/>
      <c r="N62" s="181">
        <f>'将来負担比率（分子）の構造'!M$45</f>
        <v>965</v>
      </c>
      <c r="O62" s="181"/>
      <c r="P62" s="181"/>
    </row>
    <row r="63" spans="1:16" x14ac:dyDescent="0.15">
      <c r="A63" s="181" t="s">
        <v>34</v>
      </c>
      <c r="B63" s="181">
        <f>'将来負担比率（分子）の構造'!I$44</f>
        <v>184</v>
      </c>
      <c r="C63" s="181"/>
      <c r="D63" s="181"/>
      <c r="E63" s="181">
        <f>'将来負担比率（分子）の構造'!J$44</f>
        <v>151</v>
      </c>
      <c r="F63" s="181"/>
      <c r="G63" s="181"/>
      <c r="H63" s="181">
        <f>'将来負担比率（分子）の構造'!K$44</f>
        <v>112</v>
      </c>
      <c r="I63" s="181"/>
      <c r="J63" s="181"/>
      <c r="K63" s="181">
        <f>'将来負担比率（分子）の構造'!L$44</f>
        <v>110</v>
      </c>
      <c r="L63" s="181"/>
      <c r="M63" s="181"/>
      <c r="N63" s="181">
        <f>'将来負担比率（分子）の構造'!M$44</f>
        <v>132</v>
      </c>
      <c r="O63" s="181"/>
      <c r="P63" s="181"/>
    </row>
    <row r="64" spans="1:16" x14ac:dyDescent="0.15">
      <c r="A64" s="181" t="s">
        <v>33</v>
      </c>
      <c r="B64" s="181">
        <f>'将来負担比率（分子）の構造'!I$43</f>
        <v>16</v>
      </c>
      <c r="C64" s="181"/>
      <c r="D64" s="181"/>
      <c r="E64" s="181">
        <f>'将来負担比率（分子）の構造'!J$43</f>
        <v>13</v>
      </c>
      <c r="F64" s="181"/>
      <c r="G64" s="181"/>
      <c r="H64" s="181">
        <f>'将来負担比率（分子）の構造'!K$43</f>
        <v>10</v>
      </c>
      <c r="I64" s="181"/>
      <c r="J64" s="181"/>
      <c r="K64" s="181">
        <f>'将来負担比率（分子）の構造'!L$43</f>
        <v>8</v>
      </c>
      <c r="L64" s="181"/>
      <c r="M64" s="181"/>
      <c r="N64" s="181">
        <f>'将来負担比率（分子）の構造'!M$43</f>
        <v>82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4777</v>
      </c>
      <c r="C66" s="181"/>
      <c r="D66" s="181"/>
      <c r="E66" s="181">
        <f>'将来負担比率（分子）の構造'!J$41</f>
        <v>4610</v>
      </c>
      <c r="F66" s="181"/>
      <c r="G66" s="181"/>
      <c r="H66" s="181">
        <f>'将来負担比率（分子）の構造'!K$41</f>
        <v>4751</v>
      </c>
      <c r="I66" s="181"/>
      <c r="J66" s="181"/>
      <c r="K66" s="181">
        <f>'将来負担比率（分子）の構造'!L$41</f>
        <v>4898</v>
      </c>
      <c r="L66" s="181"/>
      <c r="M66" s="181"/>
      <c r="N66" s="181">
        <f>'将来負担比率（分子）の構造'!M$41</f>
        <v>5106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1409</v>
      </c>
      <c r="C72" s="185">
        <f>基金残高に係る経年分析!G55</f>
        <v>1400</v>
      </c>
      <c r="D72" s="185">
        <f>基金残高に係る経年分析!H55</f>
        <v>1381</v>
      </c>
    </row>
    <row r="73" spans="1:16" x14ac:dyDescent="0.15">
      <c r="A73" s="184" t="s">
        <v>78</v>
      </c>
      <c r="B73" s="185">
        <f>基金残高に係る経年分析!F56</f>
        <v>934</v>
      </c>
      <c r="C73" s="185">
        <f>基金残高に係る経年分析!G56</f>
        <v>1279</v>
      </c>
      <c r="D73" s="185">
        <f>基金残高に係る経年分析!H56</f>
        <v>1285</v>
      </c>
    </row>
    <row r="74" spans="1:16" x14ac:dyDescent="0.15">
      <c r="A74" s="184" t="s">
        <v>79</v>
      </c>
      <c r="B74" s="185">
        <f>基金残高に係る経年分析!F57</f>
        <v>2778</v>
      </c>
      <c r="C74" s="185">
        <f>基金残高に係る経年分析!G57</f>
        <v>2846</v>
      </c>
      <c r="D74" s="185">
        <f>基金残高に係る経年分析!H57</f>
        <v>3067</v>
      </c>
    </row>
  </sheetData>
  <sheetProtection algorithmName="SHA-512" hashValue="PdRTDfO57XRdGRvtPhCjbaHUyaY3ZrfZFqhSkRgmU9rPq6G4F0xpQFDqok9YOZlEAsTYkCek1wM6/ymRBqXk9Q==" saltValue="NRp6ZfuVeOQUa6kfSuBR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225</v>
      </c>
      <c r="C5" s="709"/>
      <c r="D5" s="709"/>
      <c r="E5" s="709"/>
      <c r="F5" s="709"/>
      <c r="G5" s="709"/>
      <c r="H5" s="709"/>
      <c r="I5" s="709"/>
      <c r="J5" s="709"/>
      <c r="K5" s="709"/>
      <c r="L5" s="709"/>
      <c r="M5" s="709"/>
      <c r="N5" s="709"/>
      <c r="O5" s="709"/>
      <c r="P5" s="709"/>
      <c r="Q5" s="710"/>
      <c r="R5" s="697">
        <v>556026</v>
      </c>
      <c r="S5" s="698"/>
      <c r="T5" s="698"/>
      <c r="U5" s="698"/>
      <c r="V5" s="698"/>
      <c r="W5" s="698"/>
      <c r="X5" s="698"/>
      <c r="Y5" s="741"/>
      <c r="Z5" s="759">
        <v>8</v>
      </c>
      <c r="AA5" s="759"/>
      <c r="AB5" s="759"/>
      <c r="AC5" s="759"/>
      <c r="AD5" s="760">
        <v>556026</v>
      </c>
      <c r="AE5" s="760"/>
      <c r="AF5" s="760"/>
      <c r="AG5" s="760"/>
      <c r="AH5" s="760"/>
      <c r="AI5" s="760"/>
      <c r="AJ5" s="760"/>
      <c r="AK5" s="760"/>
      <c r="AL5" s="742">
        <v>20.2</v>
      </c>
      <c r="AM5" s="713"/>
      <c r="AN5" s="713"/>
      <c r="AO5" s="743"/>
      <c r="AP5" s="708" t="s">
        <v>226</v>
      </c>
      <c r="AQ5" s="709"/>
      <c r="AR5" s="709"/>
      <c r="AS5" s="709"/>
      <c r="AT5" s="709"/>
      <c r="AU5" s="709"/>
      <c r="AV5" s="709"/>
      <c r="AW5" s="709"/>
      <c r="AX5" s="709"/>
      <c r="AY5" s="709"/>
      <c r="AZ5" s="709"/>
      <c r="BA5" s="709"/>
      <c r="BB5" s="709"/>
      <c r="BC5" s="709"/>
      <c r="BD5" s="709"/>
      <c r="BE5" s="709"/>
      <c r="BF5" s="710"/>
      <c r="BG5" s="642">
        <v>556026</v>
      </c>
      <c r="BH5" s="643"/>
      <c r="BI5" s="643"/>
      <c r="BJ5" s="643"/>
      <c r="BK5" s="643"/>
      <c r="BL5" s="643"/>
      <c r="BM5" s="643"/>
      <c r="BN5" s="644"/>
      <c r="BO5" s="675">
        <v>100</v>
      </c>
      <c r="BP5" s="675"/>
      <c r="BQ5" s="675"/>
      <c r="BR5" s="675"/>
      <c r="BS5" s="676">
        <v>2330</v>
      </c>
      <c r="BT5" s="676"/>
      <c r="BU5" s="676"/>
      <c r="BV5" s="676"/>
      <c r="BW5" s="676"/>
      <c r="BX5" s="676"/>
      <c r="BY5" s="676"/>
      <c r="BZ5" s="676"/>
      <c r="CA5" s="676"/>
      <c r="CB5" s="739"/>
      <c r="CD5" s="746" t="s">
        <v>221</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219</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15">
      <c r="B6" s="639" t="s">
        <v>230</v>
      </c>
      <c r="C6" s="640"/>
      <c r="D6" s="640"/>
      <c r="E6" s="640"/>
      <c r="F6" s="640"/>
      <c r="G6" s="640"/>
      <c r="H6" s="640"/>
      <c r="I6" s="640"/>
      <c r="J6" s="640"/>
      <c r="K6" s="640"/>
      <c r="L6" s="640"/>
      <c r="M6" s="640"/>
      <c r="N6" s="640"/>
      <c r="O6" s="640"/>
      <c r="P6" s="640"/>
      <c r="Q6" s="641"/>
      <c r="R6" s="642">
        <v>30505</v>
      </c>
      <c r="S6" s="643"/>
      <c r="T6" s="643"/>
      <c r="U6" s="643"/>
      <c r="V6" s="643"/>
      <c r="W6" s="643"/>
      <c r="X6" s="643"/>
      <c r="Y6" s="644"/>
      <c r="Z6" s="675">
        <v>0.4</v>
      </c>
      <c r="AA6" s="675"/>
      <c r="AB6" s="675"/>
      <c r="AC6" s="675"/>
      <c r="AD6" s="676">
        <v>30505</v>
      </c>
      <c r="AE6" s="676"/>
      <c r="AF6" s="676"/>
      <c r="AG6" s="676"/>
      <c r="AH6" s="676"/>
      <c r="AI6" s="676"/>
      <c r="AJ6" s="676"/>
      <c r="AK6" s="676"/>
      <c r="AL6" s="645">
        <v>1.1000000000000001</v>
      </c>
      <c r="AM6" s="646"/>
      <c r="AN6" s="646"/>
      <c r="AO6" s="677"/>
      <c r="AP6" s="639" t="s">
        <v>231</v>
      </c>
      <c r="AQ6" s="640"/>
      <c r="AR6" s="640"/>
      <c r="AS6" s="640"/>
      <c r="AT6" s="640"/>
      <c r="AU6" s="640"/>
      <c r="AV6" s="640"/>
      <c r="AW6" s="640"/>
      <c r="AX6" s="640"/>
      <c r="AY6" s="640"/>
      <c r="AZ6" s="640"/>
      <c r="BA6" s="640"/>
      <c r="BB6" s="640"/>
      <c r="BC6" s="640"/>
      <c r="BD6" s="640"/>
      <c r="BE6" s="640"/>
      <c r="BF6" s="641"/>
      <c r="BG6" s="642">
        <v>556026</v>
      </c>
      <c r="BH6" s="643"/>
      <c r="BI6" s="643"/>
      <c r="BJ6" s="643"/>
      <c r="BK6" s="643"/>
      <c r="BL6" s="643"/>
      <c r="BM6" s="643"/>
      <c r="BN6" s="644"/>
      <c r="BO6" s="675">
        <v>100</v>
      </c>
      <c r="BP6" s="675"/>
      <c r="BQ6" s="675"/>
      <c r="BR6" s="675"/>
      <c r="BS6" s="676">
        <v>2330</v>
      </c>
      <c r="BT6" s="676"/>
      <c r="BU6" s="676"/>
      <c r="BV6" s="676"/>
      <c r="BW6" s="676"/>
      <c r="BX6" s="676"/>
      <c r="BY6" s="676"/>
      <c r="BZ6" s="676"/>
      <c r="CA6" s="676"/>
      <c r="CB6" s="739"/>
      <c r="CD6" s="700" t="s">
        <v>232</v>
      </c>
      <c r="CE6" s="701"/>
      <c r="CF6" s="701"/>
      <c r="CG6" s="701"/>
      <c r="CH6" s="701"/>
      <c r="CI6" s="701"/>
      <c r="CJ6" s="701"/>
      <c r="CK6" s="701"/>
      <c r="CL6" s="701"/>
      <c r="CM6" s="701"/>
      <c r="CN6" s="701"/>
      <c r="CO6" s="701"/>
      <c r="CP6" s="701"/>
      <c r="CQ6" s="702"/>
      <c r="CR6" s="642">
        <v>84490</v>
      </c>
      <c r="CS6" s="643"/>
      <c r="CT6" s="643"/>
      <c r="CU6" s="643"/>
      <c r="CV6" s="643"/>
      <c r="CW6" s="643"/>
      <c r="CX6" s="643"/>
      <c r="CY6" s="644"/>
      <c r="CZ6" s="742">
        <v>1.3</v>
      </c>
      <c r="DA6" s="713"/>
      <c r="DB6" s="713"/>
      <c r="DC6" s="745"/>
      <c r="DD6" s="648" t="s">
        <v>173</v>
      </c>
      <c r="DE6" s="643"/>
      <c r="DF6" s="643"/>
      <c r="DG6" s="643"/>
      <c r="DH6" s="643"/>
      <c r="DI6" s="643"/>
      <c r="DJ6" s="643"/>
      <c r="DK6" s="643"/>
      <c r="DL6" s="643"/>
      <c r="DM6" s="643"/>
      <c r="DN6" s="643"/>
      <c r="DO6" s="643"/>
      <c r="DP6" s="644"/>
      <c r="DQ6" s="648">
        <v>84419</v>
      </c>
      <c r="DR6" s="643"/>
      <c r="DS6" s="643"/>
      <c r="DT6" s="643"/>
      <c r="DU6" s="643"/>
      <c r="DV6" s="643"/>
      <c r="DW6" s="643"/>
      <c r="DX6" s="643"/>
      <c r="DY6" s="643"/>
      <c r="DZ6" s="643"/>
      <c r="EA6" s="643"/>
      <c r="EB6" s="643"/>
      <c r="EC6" s="689"/>
    </row>
    <row r="7" spans="2:143" ht="11.25" customHeight="1" x14ac:dyDescent="0.15">
      <c r="B7" s="639" t="s">
        <v>233</v>
      </c>
      <c r="C7" s="640"/>
      <c r="D7" s="640"/>
      <c r="E7" s="640"/>
      <c r="F7" s="640"/>
      <c r="G7" s="640"/>
      <c r="H7" s="640"/>
      <c r="I7" s="640"/>
      <c r="J7" s="640"/>
      <c r="K7" s="640"/>
      <c r="L7" s="640"/>
      <c r="M7" s="640"/>
      <c r="N7" s="640"/>
      <c r="O7" s="640"/>
      <c r="P7" s="640"/>
      <c r="Q7" s="641"/>
      <c r="R7" s="642">
        <v>446</v>
      </c>
      <c r="S7" s="643"/>
      <c r="T7" s="643"/>
      <c r="U7" s="643"/>
      <c r="V7" s="643"/>
      <c r="W7" s="643"/>
      <c r="X7" s="643"/>
      <c r="Y7" s="644"/>
      <c r="Z7" s="675">
        <v>0</v>
      </c>
      <c r="AA7" s="675"/>
      <c r="AB7" s="675"/>
      <c r="AC7" s="675"/>
      <c r="AD7" s="676">
        <v>446</v>
      </c>
      <c r="AE7" s="676"/>
      <c r="AF7" s="676"/>
      <c r="AG7" s="676"/>
      <c r="AH7" s="676"/>
      <c r="AI7" s="676"/>
      <c r="AJ7" s="676"/>
      <c r="AK7" s="676"/>
      <c r="AL7" s="645">
        <v>0</v>
      </c>
      <c r="AM7" s="646"/>
      <c r="AN7" s="646"/>
      <c r="AO7" s="677"/>
      <c r="AP7" s="639" t="s">
        <v>234</v>
      </c>
      <c r="AQ7" s="640"/>
      <c r="AR7" s="640"/>
      <c r="AS7" s="640"/>
      <c r="AT7" s="640"/>
      <c r="AU7" s="640"/>
      <c r="AV7" s="640"/>
      <c r="AW7" s="640"/>
      <c r="AX7" s="640"/>
      <c r="AY7" s="640"/>
      <c r="AZ7" s="640"/>
      <c r="BA7" s="640"/>
      <c r="BB7" s="640"/>
      <c r="BC7" s="640"/>
      <c r="BD7" s="640"/>
      <c r="BE7" s="640"/>
      <c r="BF7" s="641"/>
      <c r="BG7" s="642">
        <v>274141</v>
      </c>
      <c r="BH7" s="643"/>
      <c r="BI7" s="643"/>
      <c r="BJ7" s="643"/>
      <c r="BK7" s="643"/>
      <c r="BL7" s="643"/>
      <c r="BM7" s="643"/>
      <c r="BN7" s="644"/>
      <c r="BO7" s="675">
        <v>49.3</v>
      </c>
      <c r="BP7" s="675"/>
      <c r="BQ7" s="675"/>
      <c r="BR7" s="675"/>
      <c r="BS7" s="676">
        <v>2330</v>
      </c>
      <c r="BT7" s="676"/>
      <c r="BU7" s="676"/>
      <c r="BV7" s="676"/>
      <c r="BW7" s="676"/>
      <c r="BX7" s="676"/>
      <c r="BY7" s="676"/>
      <c r="BZ7" s="676"/>
      <c r="CA7" s="676"/>
      <c r="CB7" s="739"/>
      <c r="CD7" s="681" t="s">
        <v>235</v>
      </c>
      <c r="CE7" s="682"/>
      <c r="CF7" s="682"/>
      <c r="CG7" s="682"/>
      <c r="CH7" s="682"/>
      <c r="CI7" s="682"/>
      <c r="CJ7" s="682"/>
      <c r="CK7" s="682"/>
      <c r="CL7" s="682"/>
      <c r="CM7" s="682"/>
      <c r="CN7" s="682"/>
      <c r="CO7" s="682"/>
      <c r="CP7" s="682"/>
      <c r="CQ7" s="683"/>
      <c r="CR7" s="642">
        <v>1420861</v>
      </c>
      <c r="CS7" s="643"/>
      <c r="CT7" s="643"/>
      <c r="CU7" s="643"/>
      <c r="CV7" s="643"/>
      <c r="CW7" s="643"/>
      <c r="CX7" s="643"/>
      <c r="CY7" s="644"/>
      <c r="CZ7" s="675">
        <v>21.7</v>
      </c>
      <c r="DA7" s="675"/>
      <c r="DB7" s="675"/>
      <c r="DC7" s="675"/>
      <c r="DD7" s="648">
        <v>6237</v>
      </c>
      <c r="DE7" s="643"/>
      <c r="DF7" s="643"/>
      <c r="DG7" s="643"/>
      <c r="DH7" s="643"/>
      <c r="DI7" s="643"/>
      <c r="DJ7" s="643"/>
      <c r="DK7" s="643"/>
      <c r="DL7" s="643"/>
      <c r="DM7" s="643"/>
      <c r="DN7" s="643"/>
      <c r="DO7" s="643"/>
      <c r="DP7" s="644"/>
      <c r="DQ7" s="648">
        <v>352940</v>
      </c>
      <c r="DR7" s="643"/>
      <c r="DS7" s="643"/>
      <c r="DT7" s="643"/>
      <c r="DU7" s="643"/>
      <c r="DV7" s="643"/>
      <c r="DW7" s="643"/>
      <c r="DX7" s="643"/>
      <c r="DY7" s="643"/>
      <c r="DZ7" s="643"/>
      <c r="EA7" s="643"/>
      <c r="EB7" s="643"/>
      <c r="EC7" s="689"/>
    </row>
    <row r="8" spans="2:143" ht="11.25" customHeight="1" x14ac:dyDescent="0.15">
      <c r="B8" s="639" t="s">
        <v>236</v>
      </c>
      <c r="C8" s="640"/>
      <c r="D8" s="640"/>
      <c r="E8" s="640"/>
      <c r="F8" s="640"/>
      <c r="G8" s="640"/>
      <c r="H8" s="640"/>
      <c r="I8" s="640"/>
      <c r="J8" s="640"/>
      <c r="K8" s="640"/>
      <c r="L8" s="640"/>
      <c r="M8" s="640"/>
      <c r="N8" s="640"/>
      <c r="O8" s="640"/>
      <c r="P8" s="640"/>
      <c r="Q8" s="641"/>
      <c r="R8" s="642">
        <v>2239</v>
      </c>
      <c r="S8" s="643"/>
      <c r="T8" s="643"/>
      <c r="U8" s="643"/>
      <c r="V8" s="643"/>
      <c r="W8" s="643"/>
      <c r="X8" s="643"/>
      <c r="Y8" s="644"/>
      <c r="Z8" s="675">
        <v>0</v>
      </c>
      <c r="AA8" s="675"/>
      <c r="AB8" s="675"/>
      <c r="AC8" s="675"/>
      <c r="AD8" s="676">
        <v>2239</v>
      </c>
      <c r="AE8" s="676"/>
      <c r="AF8" s="676"/>
      <c r="AG8" s="676"/>
      <c r="AH8" s="676"/>
      <c r="AI8" s="676"/>
      <c r="AJ8" s="676"/>
      <c r="AK8" s="676"/>
      <c r="AL8" s="645">
        <v>0.1</v>
      </c>
      <c r="AM8" s="646"/>
      <c r="AN8" s="646"/>
      <c r="AO8" s="677"/>
      <c r="AP8" s="639" t="s">
        <v>237</v>
      </c>
      <c r="AQ8" s="640"/>
      <c r="AR8" s="640"/>
      <c r="AS8" s="640"/>
      <c r="AT8" s="640"/>
      <c r="AU8" s="640"/>
      <c r="AV8" s="640"/>
      <c r="AW8" s="640"/>
      <c r="AX8" s="640"/>
      <c r="AY8" s="640"/>
      <c r="AZ8" s="640"/>
      <c r="BA8" s="640"/>
      <c r="BB8" s="640"/>
      <c r="BC8" s="640"/>
      <c r="BD8" s="640"/>
      <c r="BE8" s="640"/>
      <c r="BF8" s="641"/>
      <c r="BG8" s="642">
        <v>12340</v>
      </c>
      <c r="BH8" s="643"/>
      <c r="BI8" s="643"/>
      <c r="BJ8" s="643"/>
      <c r="BK8" s="643"/>
      <c r="BL8" s="643"/>
      <c r="BM8" s="643"/>
      <c r="BN8" s="644"/>
      <c r="BO8" s="675">
        <v>2.2000000000000002</v>
      </c>
      <c r="BP8" s="675"/>
      <c r="BQ8" s="675"/>
      <c r="BR8" s="675"/>
      <c r="BS8" s="648" t="s">
        <v>173</v>
      </c>
      <c r="BT8" s="643"/>
      <c r="BU8" s="643"/>
      <c r="BV8" s="643"/>
      <c r="BW8" s="643"/>
      <c r="BX8" s="643"/>
      <c r="BY8" s="643"/>
      <c r="BZ8" s="643"/>
      <c r="CA8" s="643"/>
      <c r="CB8" s="689"/>
      <c r="CD8" s="681" t="s">
        <v>238</v>
      </c>
      <c r="CE8" s="682"/>
      <c r="CF8" s="682"/>
      <c r="CG8" s="682"/>
      <c r="CH8" s="682"/>
      <c r="CI8" s="682"/>
      <c r="CJ8" s="682"/>
      <c r="CK8" s="682"/>
      <c r="CL8" s="682"/>
      <c r="CM8" s="682"/>
      <c r="CN8" s="682"/>
      <c r="CO8" s="682"/>
      <c r="CP8" s="682"/>
      <c r="CQ8" s="683"/>
      <c r="CR8" s="642">
        <v>1969115</v>
      </c>
      <c r="CS8" s="643"/>
      <c r="CT8" s="643"/>
      <c r="CU8" s="643"/>
      <c r="CV8" s="643"/>
      <c r="CW8" s="643"/>
      <c r="CX8" s="643"/>
      <c r="CY8" s="644"/>
      <c r="CZ8" s="675">
        <v>30.1</v>
      </c>
      <c r="DA8" s="675"/>
      <c r="DB8" s="675"/>
      <c r="DC8" s="675"/>
      <c r="DD8" s="648">
        <v>13288</v>
      </c>
      <c r="DE8" s="643"/>
      <c r="DF8" s="643"/>
      <c r="DG8" s="643"/>
      <c r="DH8" s="643"/>
      <c r="DI8" s="643"/>
      <c r="DJ8" s="643"/>
      <c r="DK8" s="643"/>
      <c r="DL8" s="643"/>
      <c r="DM8" s="643"/>
      <c r="DN8" s="643"/>
      <c r="DO8" s="643"/>
      <c r="DP8" s="644"/>
      <c r="DQ8" s="648">
        <v>1028172</v>
      </c>
      <c r="DR8" s="643"/>
      <c r="DS8" s="643"/>
      <c r="DT8" s="643"/>
      <c r="DU8" s="643"/>
      <c r="DV8" s="643"/>
      <c r="DW8" s="643"/>
      <c r="DX8" s="643"/>
      <c r="DY8" s="643"/>
      <c r="DZ8" s="643"/>
      <c r="EA8" s="643"/>
      <c r="EB8" s="643"/>
      <c r="EC8" s="689"/>
    </row>
    <row r="9" spans="2:143" ht="11.25" customHeight="1" x14ac:dyDescent="0.15">
      <c r="B9" s="639" t="s">
        <v>239</v>
      </c>
      <c r="C9" s="640"/>
      <c r="D9" s="640"/>
      <c r="E9" s="640"/>
      <c r="F9" s="640"/>
      <c r="G9" s="640"/>
      <c r="H9" s="640"/>
      <c r="I9" s="640"/>
      <c r="J9" s="640"/>
      <c r="K9" s="640"/>
      <c r="L9" s="640"/>
      <c r="M9" s="640"/>
      <c r="N9" s="640"/>
      <c r="O9" s="640"/>
      <c r="P9" s="640"/>
      <c r="Q9" s="641"/>
      <c r="R9" s="642">
        <v>2908</v>
      </c>
      <c r="S9" s="643"/>
      <c r="T9" s="643"/>
      <c r="U9" s="643"/>
      <c r="V9" s="643"/>
      <c r="W9" s="643"/>
      <c r="X9" s="643"/>
      <c r="Y9" s="644"/>
      <c r="Z9" s="675">
        <v>0</v>
      </c>
      <c r="AA9" s="675"/>
      <c r="AB9" s="675"/>
      <c r="AC9" s="675"/>
      <c r="AD9" s="676">
        <v>2908</v>
      </c>
      <c r="AE9" s="676"/>
      <c r="AF9" s="676"/>
      <c r="AG9" s="676"/>
      <c r="AH9" s="676"/>
      <c r="AI9" s="676"/>
      <c r="AJ9" s="676"/>
      <c r="AK9" s="676"/>
      <c r="AL9" s="645">
        <v>0.1</v>
      </c>
      <c r="AM9" s="646"/>
      <c r="AN9" s="646"/>
      <c r="AO9" s="677"/>
      <c r="AP9" s="639" t="s">
        <v>240</v>
      </c>
      <c r="AQ9" s="640"/>
      <c r="AR9" s="640"/>
      <c r="AS9" s="640"/>
      <c r="AT9" s="640"/>
      <c r="AU9" s="640"/>
      <c r="AV9" s="640"/>
      <c r="AW9" s="640"/>
      <c r="AX9" s="640"/>
      <c r="AY9" s="640"/>
      <c r="AZ9" s="640"/>
      <c r="BA9" s="640"/>
      <c r="BB9" s="640"/>
      <c r="BC9" s="640"/>
      <c r="BD9" s="640"/>
      <c r="BE9" s="640"/>
      <c r="BF9" s="641"/>
      <c r="BG9" s="642">
        <v>245504</v>
      </c>
      <c r="BH9" s="643"/>
      <c r="BI9" s="643"/>
      <c r="BJ9" s="643"/>
      <c r="BK9" s="643"/>
      <c r="BL9" s="643"/>
      <c r="BM9" s="643"/>
      <c r="BN9" s="644"/>
      <c r="BO9" s="675">
        <v>44.2</v>
      </c>
      <c r="BP9" s="675"/>
      <c r="BQ9" s="675"/>
      <c r="BR9" s="675"/>
      <c r="BS9" s="648" t="s">
        <v>173</v>
      </c>
      <c r="BT9" s="643"/>
      <c r="BU9" s="643"/>
      <c r="BV9" s="643"/>
      <c r="BW9" s="643"/>
      <c r="BX9" s="643"/>
      <c r="BY9" s="643"/>
      <c r="BZ9" s="643"/>
      <c r="CA9" s="643"/>
      <c r="CB9" s="689"/>
      <c r="CD9" s="681" t="s">
        <v>241</v>
      </c>
      <c r="CE9" s="682"/>
      <c r="CF9" s="682"/>
      <c r="CG9" s="682"/>
      <c r="CH9" s="682"/>
      <c r="CI9" s="682"/>
      <c r="CJ9" s="682"/>
      <c r="CK9" s="682"/>
      <c r="CL9" s="682"/>
      <c r="CM9" s="682"/>
      <c r="CN9" s="682"/>
      <c r="CO9" s="682"/>
      <c r="CP9" s="682"/>
      <c r="CQ9" s="683"/>
      <c r="CR9" s="642">
        <v>679535</v>
      </c>
      <c r="CS9" s="643"/>
      <c r="CT9" s="643"/>
      <c r="CU9" s="643"/>
      <c r="CV9" s="643"/>
      <c r="CW9" s="643"/>
      <c r="CX9" s="643"/>
      <c r="CY9" s="644"/>
      <c r="CZ9" s="675">
        <v>10.4</v>
      </c>
      <c r="DA9" s="675"/>
      <c r="DB9" s="675"/>
      <c r="DC9" s="675"/>
      <c r="DD9" s="648">
        <v>77298</v>
      </c>
      <c r="DE9" s="643"/>
      <c r="DF9" s="643"/>
      <c r="DG9" s="643"/>
      <c r="DH9" s="643"/>
      <c r="DI9" s="643"/>
      <c r="DJ9" s="643"/>
      <c r="DK9" s="643"/>
      <c r="DL9" s="643"/>
      <c r="DM9" s="643"/>
      <c r="DN9" s="643"/>
      <c r="DO9" s="643"/>
      <c r="DP9" s="644"/>
      <c r="DQ9" s="648">
        <v>522158</v>
      </c>
      <c r="DR9" s="643"/>
      <c r="DS9" s="643"/>
      <c r="DT9" s="643"/>
      <c r="DU9" s="643"/>
      <c r="DV9" s="643"/>
      <c r="DW9" s="643"/>
      <c r="DX9" s="643"/>
      <c r="DY9" s="643"/>
      <c r="DZ9" s="643"/>
      <c r="EA9" s="643"/>
      <c r="EB9" s="643"/>
      <c r="EC9" s="689"/>
    </row>
    <row r="10" spans="2:143" ht="11.25" customHeight="1" x14ac:dyDescent="0.15">
      <c r="B10" s="639" t="s">
        <v>242</v>
      </c>
      <c r="C10" s="640"/>
      <c r="D10" s="640"/>
      <c r="E10" s="640"/>
      <c r="F10" s="640"/>
      <c r="G10" s="640"/>
      <c r="H10" s="640"/>
      <c r="I10" s="640"/>
      <c r="J10" s="640"/>
      <c r="K10" s="640"/>
      <c r="L10" s="640"/>
      <c r="M10" s="640"/>
      <c r="N10" s="640"/>
      <c r="O10" s="640"/>
      <c r="P10" s="640"/>
      <c r="Q10" s="641"/>
      <c r="R10" s="642" t="s">
        <v>173</v>
      </c>
      <c r="S10" s="643"/>
      <c r="T10" s="643"/>
      <c r="U10" s="643"/>
      <c r="V10" s="643"/>
      <c r="W10" s="643"/>
      <c r="X10" s="643"/>
      <c r="Y10" s="644"/>
      <c r="Z10" s="675" t="s">
        <v>173</v>
      </c>
      <c r="AA10" s="675"/>
      <c r="AB10" s="675"/>
      <c r="AC10" s="675"/>
      <c r="AD10" s="676" t="s">
        <v>173</v>
      </c>
      <c r="AE10" s="676"/>
      <c r="AF10" s="676"/>
      <c r="AG10" s="676"/>
      <c r="AH10" s="676"/>
      <c r="AI10" s="676"/>
      <c r="AJ10" s="676"/>
      <c r="AK10" s="676"/>
      <c r="AL10" s="645" t="s">
        <v>173</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7861</v>
      </c>
      <c r="BH10" s="643"/>
      <c r="BI10" s="643"/>
      <c r="BJ10" s="643"/>
      <c r="BK10" s="643"/>
      <c r="BL10" s="643"/>
      <c r="BM10" s="643"/>
      <c r="BN10" s="644"/>
      <c r="BO10" s="675">
        <v>1.4</v>
      </c>
      <c r="BP10" s="675"/>
      <c r="BQ10" s="675"/>
      <c r="BR10" s="675"/>
      <c r="BS10" s="648" t="s">
        <v>173</v>
      </c>
      <c r="BT10" s="643"/>
      <c r="BU10" s="643"/>
      <c r="BV10" s="643"/>
      <c r="BW10" s="643"/>
      <c r="BX10" s="643"/>
      <c r="BY10" s="643"/>
      <c r="BZ10" s="643"/>
      <c r="CA10" s="643"/>
      <c r="CB10" s="689"/>
      <c r="CD10" s="681" t="s">
        <v>244</v>
      </c>
      <c r="CE10" s="682"/>
      <c r="CF10" s="682"/>
      <c r="CG10" s="682"/>
      <c r="CH10" s="682"/>
      <c r="CI10" s="682"/>
      <c r="CJ10" s="682"/>
      <c r="CK10" s="682"/>
      <c r="CL10" s="682"/>
      <c r="CM10" s="682"/>
      <c r="CN10" s="682"/>
      <c r="CO10" s="682"/>
      <c r="CP10" s="682"/>
      <c r="CQ10" s="683"/>
      <c r="CR10" s="642">
        <v>1976</v>
      </c>
      <c r="CS10" s="643"/>
      <c r="CT10" s="643"/>
      <c r="CU10" s="643"/>
      <c r="CV10" s="643"/>
      <c r="CW10" s="643"/>
      <c r="CX10" s="643"/>
      <c r="CY10" s="644"/>
      <c r="CZ10" s="675">
        <v>0</v>
      </c>
      <c r="DA10" s="675"/>
      <c r="DB10" s="675"/>
      <c r="DC10" s="675"/>
      <c r="DD10" s="648" t="s">
        <v>173</v>
      </c>
      <c r="DE10" s="643"/>
      <c r="DF10" s="643"/>
      <c r="DG10" s="643"/>
      <c r="DH10" s="643"/>
      <c r="DI10" s="643"/>
      <c r="DJ10" s="643"/>
      <c r="DK10" s="643"/>
      <c r="DL10" s="643"/>
      <c r="DM10" s="643"/>
      <c r="DN10" s="643"/>
      <c r="DO10" s="643"/>
      <c r="DP10" s="644"/>
      <c r="DQ10" s="648">
        <v>1976</v>
      </c>
      <c r="DR10" s="643"/>
      <c r="DS10" s="643"/>
      <c r="DT10" s="643"/>
      <c r="DU10" s="643"/>
      <c r="DV10" s="643"/>
      <c r="DW10" s="643"/>
      <c r="DX10" s="643"/>
      <c r="DY10" s="643"/>
      <c r="DZ10" s="643"/>
      <c r="EA10" s="643"/>
      <c r="EB10" s="643"/>
      <c r="EC10" s="689"/>
    </row>
    <row r="11" spans="2:143" ht="11.25" customHeight="1" x14ac:dyDescent="0.15">
      <c r="B11" s="639" t="s">
        <v>245</v>
      </c>
      <c r="C11" s="640"/>
      <c r="D11" s="640"/>
      <c r="E11" s="640"/>
      <c r="F11" s="640"/>
      <c r="G11" s="640"/>
      <c r="H11" s="640"/>
      <c r="I11" s="640"/>
      <c r="J11" s="640"/>
      <c r="K11" s="640"/>
      <c r="L11" s="640"/>
      <c r="M11" s="640"/>
      <c r="N11" s="640"/>
      <c r="O11" s="640"/>
      <c r="P11" s="640"/>
      <c r="Q11" s="641"/>
      <c r="R11" s="642">
        <v>165763</v>
      </c>
      <c r="S11" s="643"/>
      <c r="T11" s="643"/>
      <c r="U11" s="643"/>
      <c r="V11" s="643"/>
      <c r="W11" s="643"/>
      <c r="X11" s="643"/>
      <c r="Y11" s="644"/>
      <c r="Z11" s="645">
        <v>2.4</v>
      </c>
      <c r="AA11" s="646"/>
      <c r="AB11" s="646"/>
      <c r="AC11" s="647"/>
      <c r="AD11" s="648">
        <v>165763</v>
      </c>
      <c r="AE11" s="643"/>
      <c r="AF11" s="643"/>
      <c r="AG11" s="643"/>
      <c r="AH11" s="643"/>
      <c r="AI11" s="643"/>
      <c r="AJ11" s="643"/>
      <c r="AK11" s="644"/>
      <c r="AL11" s="645">
        <v>6</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8436</v>
      </c>
      <c r="BH11" s="643"/>
      <c r="BI11" s="643"/>
      <c r="BJ11" s="643"/>
      <c r="BK11" s="643"/>
      <c r="BL11" s="643"/>
      <c r="BM11" s="643"/>
      <c r="BN11" s="644"/>
      <c r="BO11" s="675">
        <v>1.5</v>
      </c>
      <c r="BP11" s="675"/>
      <c r="BQ11" s="675"/>
      <c r="BR11" s="675"/>
      <c r="BS11" s="648">
        <v>2330</v>
      </c>
      <c r="BT11" s="643"/>
      <c r="BU11" s="643"/>
      <c r="BV11" s="643"/>
      <c r="BW11" s="643"/>
      <c r="BX11" s="643"/>
      <c r="BY11" s="643"/>
      <c r="BZ11" s="643"/>
      <c r="CA11" s="643"/>
      <c r="CB11" s="689"/>
      <c r="CD11" s="681" t="s">
        <v>247</v>
      </c>
      <c r="CE11" s="682"/>
      <c r="CF11" s="682"/>
      <c r="CG11" s="682"/>
      <c r="CH11" s="682"/>
      <c r="CI11" s="682"/>
      <c r="CJ11" s="682"/>
      <c r="CK11" s="682"/>
      <c r="CL11" s="682"/>
      <c r="CM11" s="682"/>
      <c r="CN11" s="682"/>
      <c r="CO11" s="682"/>
      <c r="CP11" s="682"/>
      <c r="CQ11" s="683"/>
      <c r="CR11" s="642">
        <v>152916</v>
      </c>
      <c r="CS11" s="643"/>
      <c r="CT11" s="643"/>
      <c r="CU11" s="643"/>
      <c r="CV11" s="643"/>
      <c r="CW11" s="643"/>
      <c r="CX11" s="643"/>
      <c r="CY11" s="644"/>
      <c r="CZ11" s="675">
        <v>2.2999999999999998</v>
      </c>
      <c r="DA11" s="675"/>
      <c r="DB11" s="675"/>
      <c r="DC11" s="675"/>
      <c r="DD11" s="648">
        <v>7112</v>
      </c>
      <c r="DE11" s="643"/>
      <c r="DF11" s="643"/>
      <c r="DG11" s="643"/>
      <c r="DH11" s="643"/>
      <c r="DI11" s="643"/>
      <c r="DJ11" s="643"/>
      <c r="DK11" s="643"/>
      <c r="DL11" s="643"/>
      <c r="DM11" s="643"/>
      <c r="DN11" s="643"/>
      <c r="DO11" s="643"/>
      <c r="DP11" s="644"/>
      <c r="DQ11" s="648">
        <v>108175</v>
      </c>
      <c r="DR11" s="643"/>
      <c r="DS11" s="643"/>
      <c r="DT11" s="643"/>
      <c r="DU11" s="643"/>
      <c r="DV11" s="643"/>
      <c r="DW11" s="643"/>
      <c r="DX11" s="643"/>
      <c r="DY11" s="643"/>
      <c r="DZ11" s="643"/>
      <c r="EA11" s="643"/>
      <c r="EB11" s="643"/>
      <c r="EC11" s="689"/>
    </row>
    <row r="12" spans="2:143" ht="11.25" customHeight="1" x14ac:dyDescent="0.15">
      <c r="B12" s="639" t="s">
        <v>248</v>
      </c>
      <c r="C12" s="640"/>
      <c r="D12" s="640"/>
      <c r="E12" s="640"/>
      <c r="F12" s="640"/>
      <c r="G12" s="640"/>
      <c r="H12" s="640"/>
      <c r="I12" s="640"/>
      <c r="J12" s="640"/>
      <c r="K12" s="640"/>
      <c r="L12" s="640"/>
      <c r="M12" s="640"/>
      <c r="N12" s="640"/>
      <c r="O12" s="640"/>
      <c r="P12" s="640"/>
      <c r="Q12" s="641"/>
      <c r="R12" s="642" t="s">
        <v>173</v>
      </c>
      <c r="S12" s="643"/>
      <c r="T12" s="643"/>
      <c r="U12" s="643"/>
      <c r="V12" s="643"/>
      <c r="W12" s="643"/>
      <c r="X12" s="643"/>
      <c r="Y12" s="644"/>
      <c r="Z12" s="675" t="s">
        <v>173</v>
      </c>
      <c r="AA12" s="675"/>
      <c r="AB12" s="675"/>
      <c r="AC12" s="675"/>
      <c r="AD12" s="676" t="s">
        <v>173</v>
      </c>
      <c r="AE12" s="676"/>
      <c r="AF12" s="676"/>
      <c r="AG12" s="676"/>
      <c r="AH12" s="676"/>
      <c r="AI12" s="676"/>
      <c r="AJ12" s="676"/>
      <c r="AK12" s="676"/>
      <c r="AL12" s="645" t="s">
        <v>173</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233938</v>
      </c>
      <c r="BH12" s="643"/>
      <c r="BI12" s="643"/>
      <c r="BJ12" s="643"/>
      <c r="BK12" s="643"/>
      <c r="BL12" s="643"/>
      <c r="BM12" s="643"/>
      <c r="BN12" s="644"/>
      <c r="BO12" s="675">
        <v>42.1</v>
      </c>
      <c r="BP12" s="675"/>
      <c r="BQ12" s="675"/>
      <c r="BR12" s="675"/>
      <c r="BS12" s="648" t="s">
        <v>173</v>
      </c>
      <c r="BT12" s="643"/>
      <c r="BU12" s="643"/>
      <c r="BV12" s="643"/>
      <c r="BW12" s="643"/>
      <c r="BX12" s="643"/>
      <c r="BY12" s="643"/>
      <c r="BZ12" s="643"/>
      <c r="CA12" s="643"/>
      <c r="CB12" s="689"/>
      <c r="CD12" s="681" t="s">
        <v>250</v>
      </c>
      <c r="CE12" s="682"/>
      <c r="CF12" s="682"/>
      <c r="CG12" s="682"/>
      <c r="CH12" s="682"/>
      <c r="CI12" s="682"/>
      <c r="CJ12" s="682"/>
      <c r="CK12" s="682"/>
      <c r="CL12" s="682"/>
      <c r="CM12" s="682"/>
      <c r="CN12" s="682"/>
      <c r="CO12" s="682"/>
      <c r="CP12" s="682"/>
      <c r="CQ12" s="683"/>
      <c r="CR12" s="642">
        <v>108636</v>
      </c>
      <c r="CS12" s="643"/>
      <c r="CT12" s="643"/>
      <c r="CU12" s="643"/>
      <c r="CV12" s="643"/>
      <c r="CW12" s="643"/>
      <c r="CX12" s="643"/>
      <c r="CY12" s="644"/>
      <c r="CZ12" s="675">
        <v>1.7</v>
      </c>
      <c r="DA12" s="675"/>
      <c r="DB12" s="675"/>
      <c r="DC12" s="675"/>
      <c r="DD12" s="648">
        <v>924</v>
      </c>
      <c r="DE12" s="643"/>
      <c r="DF12" s="643"/>
      <c r="DG12" s="643"/>
      <c r="DH12" s="643"/>
      <c r="DI12" s="643"/>
      <c r="DJ12" s="643"/>
      <c r="DK12" s="643"/>
      <c r="DL12" s="643"/>
      <c r="DM12" s="643"/>
      <c r="DN12" s="643"/>
      <c r="DO12" s="643"/>
      <c r="DP12" s="644"/>
      <c r="DQ12" s="648">
        <v>23186</v>
      </c>
      <c r="DR12" s="643"/>
      <c r="DS12" s="643"/>
      <c r="DT12" s="643"/>
      <c r="DU12" s="643"/>
      <c r="DV12" s="643"/>
      <c r="DW12" s="643"/>
      <c r="DX12" s="643"/>
      <c r="DY12" s="643"/>
      <c r="DZ12" s="643"/>
      <c r="EA12" s="643"/>
      <c r="EB12" s="643"/>
      <c r="EC12" s="689"/>
    </row>
    <row r="13" spans="2:143" ht="11.25" customHeight="1" x14ac:dyDescent="0.15">
      <c r="B13" s="639" t="s">
        <v>251</v>
      </c>
      <c r="C13" s="640"/>
      <c r="D13" s="640"/>
      <c r="E13" s="640"/>
      <c r="F13" s="640"/>
      <c r="G13" s="640"/>
      <c r="H13" s="640"/>
      <c r="I13" s="640"/>
      <c r="J13" s="640"/>
      <c r="K13" s="640"/>
      <c r="L13" s="640"/>
      <c r="M13" s="640"/>
      <c r="N13" s="640"/>
      <c r="O13" s="640"/>
      <c r="P13" s="640"/>
      <c r="Q13" s="641"/>
      <c r="R13" s="642" t="s">
        <v>173</v>
      </c>
      <c r="S13" s="643"/>
      <c r="T13" s="643"/>
      <c r="U13" s="643"/>
      <c r="V13" s="643"/>
      <c r="W13" s="643"/>
      <c r="X13" s="643"/>
      <c r="Y13" s="644"/>
      <c r="Z13" s="675" t="s">
        <v>173</v>
      </c>
      <c r="AA13" s="675"/>
      <c r="AB13" s="675"/>
      <c r="AC13" s="675"/>
      <c r="AD13" s="676" t="s">
        <v>173</v>
      </c>
      <c r="AE13" s="676"/>
      <c r="AF13" s="676"/>
      <c r="AG13" s="676"/>
      <c r="AH13" s="676"/>
      <c r="AI13" s="676"/>
      <c r="AJ13" s="676"/>
      <c r="AK13" s="676"/>
      <c r="AL13" s="645" t="s">
        <v>173</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v>222312</v>
      </c>
      <c r="BH13" s="643"/>
      <c r="BI13" s="643"/>
      <c r="BJ13" s="643"/>
      <c r="BK13" s="643"/>
      <c r="BL13" s="643"/>
      <c r="BM13" s="643"/>
      <c r="BN13" s="644"/>
      <c r="BO13" s="675">
        <v>40</v>
      </c>
      <c r="BP13" s="675"/>
      <c r="BQ13" s="675"/>
      <c r="BR13" s="675"/>
      <c r="BS13" s="648" t="s">
        <v>173</v>
      </c>
      <c r="BT13" s="643"/>
      <c r="BU13" s="643"/>
      <c r="BV13" s="643"/>
      <c r="BW13" s="643"/>
      <c r="BX13" s="643"/>
      <c r="BY13" s="643"/>
      <c r="BZ13" s="643"/>
      <c r="CA13" s="643"/>
      <c r="CB13" s="689"/>
      <c r="CD13" s="681" t="s">
        <v>253</v>
      </c>
      <c r="CE13" s="682"/>
      <c r="CF13" s="682"/>
      <c r="CG13" s="682"/>
      <c r="CH13" s="682"/>
      <c r="CI13" s="682"/>
      <c r="CJ13" s="682"/>
      <c r="CK13" s="682"/>
      <c r="CL13" s="682"/>
      <c r="CM13" s="682"/>
      <c r="CN13" s="682"/>
      <c r="CO13" s="682"/>
      <c r="CP13" s="682"/>
      <c r="CQ13" s="683"/>
      <c r="CR13" s="642">
        <v>535766</v>
      </c>
      <c r="CS13" s="643"/>
      <c r="CT13" s="643"/>
      <c r="CU13" s="643"/>
      <c r="CV13" s="643"/>
      <c r="CW13" s="643"/>
      <c r="CX13" s="643"/>
      <c r="CY13" s="644"/>
      <c r="CZ13" s="675">
        <v>8.1999999999999993</v>
      </c>
      <c r="DA13" s="675"/>
      <c r="DB13" s="675"/>
      <c r="DC13" s="675"/>
      <c r="DD13" s="648">
        <v>349845</v>
      </c>
      <c r="DE13" s="643"/>
      <c r="DF13" s="643"/>
      <c r="DG13" s="643"/>
      <c r="DH13" s="643"/>
      <c r="DI13" s="643"/>
      <c r="DJ13" s="643"/>
      <c r="DK13" s="643"/>
      <c r="DL13" s="643"/>
      <c r="DM13" s="643"/>
      <c r="DN13" s="643"/>
      <c r="DO13" s="643"/>
      <c r="DP13" s="644"/>
      <c r="DQ13" s="648">
        <v>100309</v>
      </c>
      <c r="DR13" s="643"/>
      <c r="DS13" s="643"/>
      <c r="DT13" s="643"/>
      <c r="DU13" s="643"/>
      <c r="DV13" s="643"/>
      <c r="DW13" s="643"/>
      <c r="DX13" s="643"/>
      <c r="DY13" s="643"/>
      <c r="DZ13" s="643"/>
      <c r="EA13" s="643"/>
      <c r="EB13" s="643"/>
      <c r="EC13" s="689"/>
    </row>
    <row r="14" spans="2:143" ht="11.25" customHeight="1" x14ac:dyDescent="0.15">
      <c r="B14" s="639" t="s">
        <v>254</v>
      </c>
      <c r="C14" s="640"/>
      <c r="D14" s="640"/>
      <c r="E14" s="640"/>
      <c r="F14" s="640"/>
      <c r="G14" s="640"/>
      <c r="H14" s="640"/>
      <c r="I14" s="640"/>
      <c r="J14" s="640"/>
      <c r="K14" s="640"/>
      <c r="L14" s="640"/>
      <c r="M14" s="640"/>
      <c r="N14" s="640"/>
      <c r="O14" s="640"/>
      <c r="P14" s="640"/>
      <c r="Q14" s="641"/>
      <c r="R14" s="642" t="s">
        <v>173</v>
      </c>
      <c r="S14" s="643"/>
      <c r="T14" s="643"/>
      <c r="U14" s="643"/>
      <c r="V14" s="643"/>
      <c r="W14" s="643"/>
      <c r="X14" s="643"/>
      <c r="Y14" s="644"/>
      <c r="Z14" s="675" t="s">
        <v>173</v>
      </c>
      <c r="AA14" s="675"/>
      <c r="AB14" s="675"/>
      <c r="AC14" s="675"/>
      <c r="AD14" s="676" t="s">
        <v>173</v>
      </c>
      <c r="AE14" s="676"/>
      <c r="AF14" s="676"/>
      <c r="AG14" s="676"/>
      <c r="AH14" s="676"/>
      <c r="AI14" s="676"/>
      <c r="AJ14" s="676"/>
      <c r="AK14" s="676"/>
      <c r="AL14" s="645" t="s">
        <v>173</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30605</v>
      </c>
      <c r="BH14" s="643"/>
      <c r="BI14" s="643"/>
      <c r="BJ14" s="643"/>
      <c r="BK14" s="643"/>
      <c r="BL14" s="643"/>
      <c r="BM14" s="643"/>
      <c r="BN14" s="644"/>
      <c r="BO14" s="675">
        <v>5.5</v>
      </c>
      <c r="BP14" s="675"/>
      <c r="BQ14" s="675"/>
      <c r="BR14" s="675"/>
      <c r="BS14" s="648" t="s">
        <v>173</v>
      </c>
      <c r="BT14" s="643"/>
      <c r="BU14" s="643"/>
      <c r="BV14" s="643"/>
      <c r="BW14" s="643"/>
      <c r="BX14" s="643"/>
      <c r="BY14" s="643"/>
      <c r="BZ14" s="643"/>
      <c r="CA14" s="643"/>
      <c r="CB14" s="689"/>
      <c r="CD14" s="681" t="s">
        <v>256</v>
      </c>
      <c r="CE14" s="682"/>
      <c r="CF14" s="682"/>
      <c r="CG14" s="682"/>
      <c r="CH14" s="682"/>
      <c r="CI14" s="682"/>
      <c r="CJ14" s="682"/>
      <c r="CK14" s="682"/>
      <c r="CL14" s="682"/>
      <c r="CM14" s="682"/>
      <c r="CN14" s="682"/>
      <c r="CO14" s="682"/>
      <c r="CP14" s="682"/>
      <c r="CQ14" s="683"/>
      <c r="CR14" s="642">
        <v>540773</v>
      </c>
      <c r="CS14" s="643"/>
      <c r="CT14" s="643"/>
      <c r="CU14" s="643"/>
      <c r="CV14" s="643"/>
      <c r="CW14" s="643"/>
      <c r="CX14" s="643"/>
      <c r="CY14" s="644"/>
      <c r="CZ14" s="675">
        <v>8.3000000000000007</v>
      </c>
      <c r="DA14" s="675"/>
      <c r="DB14" s="675"/>
      <c r="DC14" s="675"/>
      <c r="DD14" s="648">
        <v>181344</v>
      </c>
      <c r="DE14" s="643"/>
      <c r="DF14" s="643"/>
      <c r="DG14" s="643"/>
      <c r="DH14" s="643"/>
      <c r="DI14" s="643"/>
      <c r="DJ14" s="643"/>
      <c r="DK14" s="643"/>
      <c r="DL14" s="643"/>
      <c r="DM14" s="643"/>
      <c r="DN14" s="643"/>
      <c r="DO14" s="643"/>
      <c r="DP14" s="644"/>
      <c r="DQ14" s="648">
        <v>355809</v>
      </c>
      <c r="DR14" s="643"/>
      <c r="DS14" s="643"/>
      <c r="DT14" s="643"/>
      <c r="DU14" s="643"/>
      <c r="DV14" s="643"/>
      <c r="DW14" s="643"/>
      <c r="DX14" s="643"/>
      <c r="DY14" s="643"/>
      <c r="DZ14" s="643"/>
      <c r="EA14" s="643"/>
      <c r="EB14" s="643"/>
      <c r="EC14" s="689"/>
    </row>
    <row r="15" spans="2:143" ht="11.25" customHeight="1" x14ac:dyDescent="0.15">
      <c r="B15" s="639" t="s">
        <v>257</v>
      </c>
      <c r="C15" s="640"/>
      <c r="D15" s="640"/>
      <c r="E15" s="640"/>
      <c r="F15" s="640"/>
      <c r="G15" s="640"/>
      <c r="H15" s="640"/>
      <c r="I15" s="640"/>
      <c r="J15" s="640"/>
      <c r="K15" s="640"/>
      <c r="L15" s="640"/>
      <c r="M15" s="640"/>
      <c r="N15" s="640"/>
      <c r="O15" s="640"/>
      <c r="P15" s="640"/>
      <c r="Q15" s="641"/>
      <c r="R15" s="642" t="s">
        <v>173</v>
      </c>
      <c r="S15" s="643"/>
      <c r="T15" s="643"/>
      <c r="U15" s="643"/>
      <c r="V15" s="643"/>
      <c r="W15" s="643"/>
      <c r="X15" s="643"/>
      <c r="Y15" s="644"/>
      <c r="Z15" s="675" t="s">
        <v>173</v>
      </c>
      <c r="AA15" s="675"/>
      <c r="AB15" s="675"/>
      <c r="AC15" s="675"/>
      <c r="AD15" s="676" t="s">
        <v>173</v>
      </c>
      <c r="AE15" s="676"/>
      <c r="AF15" s="676"/>
      <c r="AG15" s="676"/>
      <c r="AH15" s="676"/>
      <c r="AI15" s="676"/>
      <c r="AJ15" s="676"/>
      <c r="AK15" s="676"/>
      <c r="AL15" s="645" t="s">
        <v>173</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17342</v>
      </c>
      <c r="BH15" s="643"/>
      <c r="BI15" s="643"/>
      <c r="BJ15" s="643"/>
      <c r="BK15" s="643"/>
      <c r="BL15" s="643"/>
      <c r="BM15" s="643"/>
      <c r="BN15" s="644"/>
      <c r="BO15" s="675">
        <v>3.1</v>
      </c>
      <c r="BP15" s="675"/>
      <c r="BQ15" s="675"/>
      <c r="BR15" s="675"/>
      <c r="BS15" s="648" t="s">
        <v>173</v>
      </c>
      <c r="BT15" s="643"/>
      <c r="BU15" s="643"/>
      <c r="BV15" s="643"/>
      <c r="BW15" s="643"/>
      <c r="BX15" s="643"/>
      <c r="BY15" s="643"/>
      <c r="BZ15" s="643"/>
      <c r="CA15" s="643"/>
      <c r="CB15" s="689"/>
      <c r="CD15" s="681" t="s">
        <v>259</v>
      </c>
      <c r="CE15" s="682"/>
      <c r="CF15" s="682"/>
      <c r="CG15" s="682"/>
      <c r="CH15" s="682"/>
      <c r="CI15" s="682"/>
      <c r="CJ15" s="682"/>
      <c r="CK15" s="682"/>
      <c r="CL15" s="682"/>
      <c r="CM15" s="682"/>
      <c r="CN15" s="682"/>
      <c r="CO15" s="682"/>
      <c r="CP15" s="682"/>
      <c r="CQ15" s="683"/>
      <c r="CR15" s="642">
        <v>594033</v>
      </c>
      <c r="CS15" s="643"/>
      <c r="CT15" s="643"/>
      <c r="CU15" s="643"/>
      <c r="CV15" s="643"/>
      <c r="CW15" s="643"/>
      <c r="CX15" s="643"/>
      <c r="CY15" s="644"/>
      <c r="CZ15" s="675">
        <v>9.1</v>
      </c>
      <c r="DA15" s="675"/>
      <c r="DB15" s="675"/>
      <c r="DC15" s="675"/>
      <c r="DD15" s="648">
        <v>192115</v>
      </c>
      <c r="DE15" s="643"/>
      <c r="DF15" s="643"/>
      <c r="DG15" s="643"/>
      <c r="DH15" s="643"/>
      <c r="DI15" s="643"/>
      <c r="DJ15" s="643"/>
      <c r="DK15" s="643"/>
      <c r="DL15" s="643"/>
      <c r="DM15" s="643"/>
      <c r="DN15" s="643"/>
      <c r="DO15" s="643"/>
      <c r="DP15" s="644"/>
      <c r="DQ15" s="648">
        <v>299031</v>
      </c>
      <c r="DR15" s="643"/>
      <c r="DS15" s="643"/>
      <c r="DT15" s="643"/>
      <c r="DU15" s="643"/>
      <c r="DV15" s="643"/>
      <c r="DW15" s="643"/>
      <c r="DX15" s="643"/>
      <c r="DY15" s="643"/>
      <c r="DZ15" s="643"/>
      <c r="EA15" s="643"/>
      <c r="EB15" s="643"/>
      <c r="EC15" s="689"/>
    </row>
    <row r="16" spans="2:143" ht="11.25" customHeight="1" x14ac:dyDescent="0.15">
      <c r="B16" s="639" t="s">
        <v>260</v>
      </c>
      <c r="C16" s="640"/>
      <c r="D16" s="640"/>
      <c r="E16" s="640"/>
      <c r="F16" s="640"/>
      <c r="G16" s="640"/>
      <c r="H16" s="640"/>
      <c r="I16" s="640"/>
      <c r="J16" s="640"/>
      <c r="K16" s="640"/>
      <c r="L16" s="640"/>
      <c r="M16" s="640"/>
      <c r="N16" s="640"/>
      <c r="O16" s="640"/>
      <c r="P16" s="640"/>
      <c r="Q16" s="641"/>
      <c r="R16" s="642">
        <v>3806</v>
      </c>
      <c r="S16" s="643"/>
      <c r="T16" s="643"/>
      <c r="U16" s="643"/>
      <c r="V16" s="643"/>
      <c r="W16" s="643"/>
      <c r="X16" s="643"/>
      <c r="Y16" s="644"/>
      <c r="Z16" s="675">
        <v>0.1</v>
      </c>
      <c r="AA16" s="675"/>
      <c r="AB16" s="675"/>
      <c r="AC16" s="675"/>
      <c r="AD16" s="676">
        <v>3806</v>
      </c>
      <c r="AE16" s="676"/>
      <c r="AF16" s="676"/>
      <c r="AG16" s="676"/>
      <c r="AH16" s="676"/>
      <c r="AI16" s="676"/>
      <c r="AJ16" s="676"/>
      <c r="AK16" s="676"/>
      <c r="AL16" s="645">
        <v>0.1</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t="s">
        <v>173</v>
      </c>
      <c r="BH16" s="643"/>
      <c r="BI16" s="643"/>
      <c r="BJ16" s="643"/>
      <c r="BK16" s="643"/>
      <c r="BL16" s="643"/>
      <c r="BM16" s="643"/>
      <c r="BN16" s="644"/>
      <c r="BO16" s="675" t="s">
        <v>173</v>
      </c>
      <c r="BP16" s="675"/>
      <c r="BQ16" s="675"/>
      <c r="BR16" s="675"/>
      <c r="BS16" s="648" t="s">
        <v>173</v>
      </c>
      <c r="BT16" s="643"/>
      <c r="BU16" s="643"/>
      <c r="BV16" s="643"/>
      <c r="BW16" s="643"/>
      <c r="BX16" s="643"/>
      <c r="BY16" s="643"/>
      <c r="BZ16" s="643"/>
      <c r="CA16" s="643"/>
      <c r="CB16" s="689"/>
      <c r="CD16" s="681" t="s">
        <v>262</v>
      </c>
      <c r="CE16" s="682"/>
      <c r="CF16" s="682"/>
      <c r="CG16" s="682"/>
      <c r="CH16" s="682"/>
      <c r="CI16" s="682"/>
      <c r="CJ16" s="682"/>
      <c r="CK16" s="682"/>
      <c r="CL16" s="682"/>
      <c r="CM16" s="682"/>
      <c r="CN16" s="682"/>
      <c r="CO16" s="682"/>
      <c r="CP16" s="682"/>
      <c r="CQ16" s="683"/>
      <c r="CR16" s="642">
        <v>420</v>
      </c>
      <c r="CS16" s="643"/>
      <c r="CT16" s="643"/>
      <c r="CU16" s="643"/>
      <c r="CV16" s="643"/>
      <c r="CW16" s="643"/>
      <c r="CX16" s="643"/>
      <c r="CY16" s="644"/>
      <c r="CZ16" s="675">
        <v>0</v>
      </c>
      <c r="DA16" s="675"/>
      <c r="DB16" s="675"/>
      <c r="DC16" s="675"/>
      <c r="DD16" s="648" t="s">
        <v>173</v>
      </c>
      <c r="DE16" s="643"/>
      <c r="DF16" s="643"/>
      <c r="DG16" s="643"/>
      <c r="DH16" s="643"/>
      <c r="DI16" s="643"/>
      <c r="DJ16" s="643"/>
      <c r="DK16" s="643"/>
      <c r="DL16" s="643"/>
      <c r="DM16" s="643"/>
      <c r="DN16" s="643"/>
      <c r="DO16" s="643"/>
      <c r="DP16" s="644"/>
      <c r="DQ16" s="648">
        <v>20</v>
      </c>
      <c r="DR16" s="643"/>
      <c r="DS16" s="643"/>
      <c r="DT16" s="643"/>
      <c r="DU16" s="643"/>
      <c r="DV16" s="643"/>
      <c r="DW16" s="643"/>
      <c r="DX16" s="643"/>
      <c r="DY16" s="643"/>
      <c r="DZ16" s="643"/>
      <c r="EA16" s="643"/>
      <c r="EB16" s="643"/>
      <c r="EC16" s="689"/>
    </row>
    <row r="17" spans="2:133" ht="11.25" customHeight="1" x14ac:dyDescent="0.15">
      <c r="B17" s="639" t="s">
        <v>263</v>
      </c>
      <c r="C17" s="640"/>
      <c r="D17" s="640"/>
      <c r="E17" s="640"/>
      <c r="F17" s="640"/>
      <c r="G17" s="640"/>
      <c r="H17" s="640"/>
      <c r="I17" s="640"/>
      <c r="J17" s="640"/>
      <c r="K17" s="640"/>
      <c r="L17" s="640"/>
      <c r="M17" s="640"/>
      <c r="N17" s="640"/>
      <c r="O17" s="640"/>
      <c r="P17" s="640"/>
      <c r="Q17" s="641"/>
      <c r="R17" s="642">
        <v>1122</v>
      </c>
      <c r="S17" s="643"/>
      <c r="T17" s="643"/>
      <c r="U17" s="643"/>
      <c r="V17" s="643"/>
      <c r="W17" s="643"/>
      <c r="X17" s="643"/>
      <c r="Y17" s="644"/>
      <c r="Z17" s="675">
        <v>0</v>
      </c>
      <c r="AA17" s="675"/>
      <c r="AB17" s="675"/>
      <c r="AC17" s="675"/>
      <c r="AD17" s="676">
        <v>1122</v>
      </c>
      <c r="AE17" s="676"/>
      <c r="AF17" s="676"/>
      <c r="AG17" s="676"/>
      <c r="AH17" s="676"/>
      <c r="AI17" s="676"/>
      <c r="AJ17" s="676"/>
      <c r="AK17" s="676"/>
      <c r="AL17" s="645">
        <v>0</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173</v>
      </c>
      <c r="BH17" s="643"/>
      <c r="BI17" s="643"/>
      <c r="BJ17" s="643"/>
      <c r="BK17" s="643"/>
      <c r="BL17" s="643"/>
      <c r="BM17" s="643"/>
      <c r="BN17" s="644"/>
      <c r="BO17" s="675" t="s">
        <v>173</v>
      </c>
      <c r="BP17" s="675"/>
      <c r="BQ17" s="675"/>
      <c r="BR17" s="675"/>
      <c r="BS17" s="648" t="s">
        <v>173</v>
      </c>
      <c r="BT17" s="643"/>
      <c r="BU17" s="643"/>
      <c r="BV17" s="643"/>
      <c r="BW17" s="643"/>
      <c r="BX17" s="643"/>
      <c r="BY17" s="643"/>
      <c r="BZ17" s="643"/>
      <c r="CA17" s="643"/>
      <c r="CB17" s="689"/>
      <c r="CD17" s="681" t="s">
        <v>265</v>
      </c>
      <c r="CE17" s="682"/>
      <c r="CF17" s="682"/>
      <c r="CG17" s="682"/>
      <c r="CH17" s="682"/>
      <c r="CI17" s="682"/>
      <c r="CJ17" s="682"/>
      <c r="CK17" s="682"/>
      <c r="CL17" s="682"/>
      <c r="CM17" s="682"/>
      <c r="CN17" s="682"/>
      <c r="CO17" s="682"/>
      <c r="CP17" s="682"/>
      <c r="CQ17" s="683"/>
      <c r="CR17" s="642">
        <v>455498</v>
      </c>
      <c r="CS17" s="643"/>
      <c r="CT17" s="643"/>
      <c r="CU17" s="643"/>
      <c r="CV17" s="643"/>
      <c r="CW17" s="643"/>
      <c r="CX17" s="643"/>
      <c r="CY17" s="644"/>
      <c r="CZ17" s="675">
        <v>7</v>
      </c>
      <c r="DA17" s="675"/>
      <c r="DB17" s="675"/>
      <c r="DC17" s="675"/>
      <c r="DD17" s="648" t="s">
        <v>173</v>
      </c>
      <c r="DE17" s="643"/>
      <c r="DF17" s="643"/>
      <c r="DG17" s="643"/>
      <c r="DH17" s="643"/>
      <c r="DI17" s="643"/>
      <c r="DJ17" s="643"/>
      <c r="DK17" s="643"/>
      <c r="DL17" s="643"/>
      <c r="DM17" s="643"/>
      <c r="DN17" s="643"/>
      <c r="DO17" s="643"/>
      <c r="DP17" s="644"/>
      <c r="DQ17" s="648">
        <v>409750</v>
      </c>
      <c r="DR17" s="643"/>
      <c r="DS17" s="643"/>
      <c r="DT17" s="643"/>
      <c r="DU17" s="643"/>
      <c r="DV17" s="643"/>
      <c r="DW17" s="643"/>
      <c r="DX17" s="643"/>
      <c r="DY17" s="643"/>
      <c r="DZ17" s="643"/>
      <c r="EA17" s="643"/>
      <c r="EB17" s="643"/>
      <c r="EC17" s="689"/>
    </row>
    <row r="18" spans="2:133" ht="11.25" customHeight="1" x14ac:dyDescent="0.15">
      <c r="B18" s="639" t="s">
        <v>266</v>
      </c>
      <c r="C18" s="640"/>
      <c r="D18" s="640"/>
      <c r="E18" s="640"/>
      <c r="F18" s="640"/>
      <c r="G18" s="640"/>
      <c r="H18" s="640"/>
      <c r="I18" s="640"/>
      <c r="J18" s="640"/>
      <c r="K18" s="640"/>
      <c r="L18" s="640"/>
      <c r="M18" s="640"/>
      <c r="N18" s="640"/>
      <c r="O18" s="640"/>
      <c r="P18" s="640"/>
      <c r="Q18" s="641"/>
      <c r="R18" s="642">
        <v>6689</v>
      </c>
      <c r="S18" s="643"/>
      <c r="T18" s="643"/>
      <c r="U18" s="643"/>
      <c r="V18" s="643"/>
      <c r="W18" s="643"/>
      <c r="X18" s="643"/>
      <c r="Y18" s="644"/>
      <c r="Z18" s="675">
        <v>0.1</v>
      </c>
      <c r="AA18" s="675"/>
      <c r="AB18" s="675"/>
      <c r="AC18" s="675"/>
      <c r="AD18" s="676">
        <v>6689</v>
      </c>
      <c r="AE18" s="676"/>
      <c r="AF18" s="676"/>
      <c r="AG18" s="676"/>
      <c r="AH18" s="676"/>
      <c r="AI18" s="676"/>
      <c r="AJ18" s="676"/>
      <c r="AK18" s="676"/>
      <c r="AL18" s="645">
        <v>0.2</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173</v>
      </c>
      <c r="BH18" s="643"/>
      <c r="BI18" s="643"/>
      <c r="BJ18" s="643"/>
      <c r="BK18" s="643"/>
      <c r="BL18" s="643"/>
      <c r="BM18" s="643"/>
      <c r="BN18" s="644"/>
      <c r="BO18" s="675" t="s">
        <v>173</v>
      </c>
      <c r="BP18" s="675"/>
      <c r="BQ18" s="675"/>
      <c r="BR18" s="675"/>
      <c r="BS18" s="648" t="s">
        <v>173</v>
      </c>
      <c r="BT18" s="643"/>
      <c r="BU18" s="643"/>
      <c r="BV18" s="643"/>
      <c r="BW18" s="643"/>
      <c r="BX18" s="643"/>
      <c r="BY18" s="643"/>
      <c r="BZ18" s="643"/>
      <c r="CA18" s="643"/>
      <c r="CB18" s="689"/>
      <c r="CD18" s="681" t="s">
        <v>268</v>
      </c>
      <c r="CE18" s="682"/>
      <c r="CF18" s="682"/>
      <c r="CG18" s="682"/>
      <c r="CH18" s="682"/>
      <c r="CI18" s="682"/>
      <c r="CJ18" s="682"/>
      <c r="CK18" s="682"/>
      <c r="CL18" s="682"/>
      <c r="CM18" s="682"/>
      <c r="CN18" s="682"/>
      <c r="CO18" s="682"/>
      <c r="CP18" s="682"/>
      <c r="CQ18" s="683"/>
      <c r="CR18" s="642" t="s">
        <v>173</v>
      </c>
      <c r="CS18" s="643"/>
      <c r="CT18" s="643"/>
      <c r="CU18" s="643"/>
      <c r="CV18" s="643"/>
      <c r="CW18" s="643"/>
      <c r="CX18" s="643"/>
      <c r="CY18" s="644"/>
      <c r="CZ18" s="675" t="s">
        <v>173</v>
      </c>
      <c r="DA18" s="675"/>
      <c r="DB18" s="675"/>
      <c r="DC18" s="675"/>
      <c r="DD18" s="648" t="s">
        <v>173</v>
      </c>
      <c r="DE18" s="643"/>
      <c r="DF18" s="643"/>
      <c r="DG18" s="643"/>
      <c r="DH18" s="643"/>
      <c r="DI18" s="643"/>
      <c r="DJ18" s="643"/>
      <c r="DK18" s="643"/>
      <c r="DL18" s="643"/>
      <c r="DM18" s="643"/>
      <c r="DN18" s="643"/>
      <c r="DO18" s="643"/>
      <c r="DP18" s="644"/>
      <c r="DQ18" s="648" t="s">
        <v>173</v>
      </c>
      <c r="DR18" s="643"/>
      <c r="DS18" s="643"/>
      <c r="DT18" s="643"/>
      <c r="DU18" s="643"/>
      <c r="DV18" s="643"/>
      <c r="DW18" s="643"/>
      <c r="DX18" s="643"/>
      <c r="DY18" s="643"/>
      <c r="DZ18" s="643"/>
      <c r="EA18" s="643"/>
      <c r="EB18" s="643"/>
      <c r="EC18" s="689"/>
    </row>
    <row r="19" spans="2:133" ht="11.25" customHeight="1" x14ac:dyDescent="0.15">
      <c r="B19" s="639" t="s">
        <v>269</v>
      </c>
      <c r="C19" s="640"/>
      <c r="D19" s="640"/>
      <c r="E19" s="640"/>
      <c r="F19" s="640"/>
      <c r="G19" s="640"/>
      <c r="H19" s="640"/>
      <c r="I19" s="640"/>
      <c r="J19" s="640"/>
      <c r="K19" s="640"/>
      <c r="L19" s="640"/>
      <c r="M19" s="640"/>
      <c r="N19" s="640"/>
      <c r="O19" s="640"/>
      <c r="P19" s="640"/>
      <c r="Q19" s="641"/>
      <c r="R19" s="642">
        <v>4369</v>
      </c>
      <c r="S19" s="643"/>
      <c r="T19" s="643"/>
      <c r="U19" s="643"/>
      <c r="V19" s="643"/>
      <c r="W19" s="643"/>
      <c r="X19" s="643"/>
      <c r="Y19" s="644"/>
      <c r="Z19" s="675">
        <v>0.1</v>
      </c>
      <c r="AA19" s="675"/>
      <c r="AB19" s="675"/>
      <c r="AC19" s="675"/>
      <c r="AD19" s="676">
        <v>4369</v>
      </c>
      <c r="AE19" s="676"/>
      <c r="AF19" s="676"/>
      <c r="AG19" s="676"/>
      <c r="AH19" s="676"/>
      <c r="AI19" s="676"/>
      <c r="AJ19" s="676"/>
      <c r="AK19" s="676"/>
      <c r="AL19" s="645">
        <v>0.2</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t="s">
        <v>173</v>
      </c>
      <c r="BH19" s="643"/>
      <c r="BI19" s="643"/>
      <c r="BJ19" s="643"/>
      <c r="BK19" s="643"/>
      <c r="BL19" s="643"/>
      <c r="BM19" s="643"/>
      <c r="BN19" s="644"/>
      <c r="BO19" s="675" t="s">
        <v>173</v>
      </c>
      <c r="BP19" s="675"/>
      <c r="BQ19" s="675"/>
      <c r="BR19" s="675"/>
      <c r="BS19" s="648" t="s">
        <v>173</v>
      </c>
      <c r="BT19" s="643"/>
      <c r="BU19" s="643"/>
      <c r="BV19" s="643"/>
      <c r="BW19" s="643"/>
      <c r="BX19" s="643"/>
      <c r="BY19" s="643"/>
      <c r="BZ19" s="643"/>
      <c r="CA19" s="643"/>
      <c r="CB19" s="689"/>
      <c r="CD19" s="681" t="s">
        <v>271</v>
      </c>
      <c r="CE19" s="682"/>
      <c r="CF19" s="682"/>
      <c r="CG19" s="682"/>
      <c r="CH19" s="682"/>
      <c r="CI19" s="682"/>
      <c r="CJ19" s="682"/>
      <c r="CK19" s="682"/>
      <c r="CL19" s="682"/>
      <c r="CM19" s="682"/>
      <c r="CN19" s="682"/>
      <c r="CO19" s="682"/>
      <c r="CP19" s="682"/>
      <c r="CQ19" s="683"/>
      <c r="CR19" s="642" t="s">
        <v>173</v>
      </c>
      <c r="CS19" s="643"/>
      <c r="CT19" s="643"/>
      <c r="CU19" s="643"/>
      <c r="CV19" s="643"/>
      <c r="CW19" s="643"/>
      <c r="CX19" s="643"/>
      <c r="CY19" s="644"/>
      <c r="CZ19" s="675" t="s">
        <v>173</v>
      </c>
      <c r="DA19" s="675"/>
      <c r="DB19" s="675"/>
      <c r="DC19" s="675"/>
      <c r="DD19" s="648" t="s">
        <v>173</v>
      </c>
      <c r="DE19" s="643"/>
      <c r="DF19" s="643"/>
      <c r="DG19" s="643"/>
      <c r="DH19" s="643"/>
      <c r="DI19" s="643"/>
      <c r="DJ19" s="643"/>
      <c r="DK19" s="643"/>
      <c r="DL19" s="643"/>
      <c r="DM19" s="643"/>
      <c r="DN19" s="643"/>
      <c r="DO19" s="643"/>
      <c r="DP19" s="644"/>
      <c r="DQ19" s="648" t="s">
        <v>173</v>
      </c>
      <c r="DR19" s="643"/>
      <c r="DS19" s="643"/>
      <c r="DT19" s="643"/>
      <c r="DU19" s="643"/>
      <c r="DV19" s="643"/>
      <c r="DW19" s="643"/>
      <c r="DX19" s="643"/>
      <c r="DY19" s="643"/>
      <c r="DZ19" s="643"/>
      <c r="EA19" s="643"/>
      <c r="EB19" s="643"/>
      <c r="EC19" s="689"/>
    </row>
    <row r="20" spans="2:133" ht="11.25" customHeight="1" x14ac:dyDescent="0.15">
      <c r="B20" s="639" t="s">
        <v>272</v>
      </c>
      <c r="C20" s="640"/>
      <c r="D20" s="640"/>
      <c r="E20" s="640"/>
      <c r="F20" s="640"/>
      <c r="G20" s="640"/>
      <c r="H20" s="640"/>
      <c r="I20" s="640"/>
      <c r="J20" s="640"/>
      <c r="K20" s="640"/>
      <c r="L20" s="640"/>
      <c r="M20" s="640"/>
      <c r="N20" s="640"/>
      <c r="O20" s="640"/>
      <c r="P20" s="640"/>
      <c r="Q20" s="641"/>
      <c r="R20" s="642">
        <v>1674</v>
      </c>
      <c r="S20" s="643"/>
      <c r="T20" s="643"/>
      <c r="U20" s="643"/>
      <c r="V20" s="643"/>
      <c r="W20" s="643"/>
      <c r="X20" s="643"/>
      <c r="Y20" s="644"/>
      <c r="Z20" s="675">
        <v>0</v>
      </c>
      <c r="AA20" s="675"/>
      <c r="AB20" s="675"/>
      <c r="AC20" s="675"/>
      <c r="AD20" s="676">
        <v>1674</v>
      </c>
      <c r="AE20" s="676"/>
      <c r="AF20" s="676"/>
      <c r="AG20" s="676"/>
      <c r="AH20" s="676"/>
      <c r="AI20" s="676"/>
      <c r="AJ20" s="676"/>
      <c r="AK20" s="676"/>
      <c r="AL20" s="645">
        <v>0.1</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t="s">
        <v>173</v>
      </c>
      <c r="BH20" s="643"/>
      <c r="BI20" s="643"/>
      <c r="BJ20" s="643"/>
      <c r="BK20" s="643"/>
      <c r="BL20" s="643"/>
      <c r="BM20" s="643"/>
      <c r="BN20" s="644"/>
      <c r="BO20" s="675" t="s">
        <v>173</v>
      </c>
      <c r="BP20" s="675"/>
      <c r="BQ20" s="675"/>
      <c r="BR20" s="675"/>
      <c r="BS20" s="648" t="s">
        <v>173</v>
      </c>
      <c r="BT20" s="643"/>
      <c r="BU20" s="643"/>
      <c r="BV20" s="643"/>
      <c r="BW20" s="643"/>
      <c r="BX20" s="643"/>
      <c r="BY20" s="643"/>
      <c r="BZ20" s="643"/>
      <c r="CA20" s="643"/>
      <c r="CB20" s="689"/>
      <c r="CD20" s="681" t="s">
        <v>274</v>
      </c>
      <c r="CE20" s="682"/>
      <c r="CF20" s="682"/>
      <c r="CG20" s="682"/>
      <c r="CH20" s="682"/>
      <c r="CI20" s="682"/>
      <c r="CJ20" s="682"/>
      <c r="CK20" s="682"/>
      <c r="CL20" s="682"/>
      <c r="CM20" s="682"/>
      <c r="CN20" s="682"/>
      <c r="CO20" s="682"/>
      <c r="CP20" s="682"/>
      <c r="CQ20" s="683"/>
      <c r="CR20" s="642">
        <v>6544019</v>
      </c>
      <c r="CS20" s="643"/>
      <c r="CT20" s="643"/>
      <c r="CU20" s="643"/>
      <c r="CV20" s="643"/>
      <c r="CW20" s="643"/>
      <c r="CX20" s="643"/>
      <c r="CY20" s="644"/>
      <c r="CZ20" s="675">
        <v>100</v>
      </c>
      <c r="DA20" s="675"/>
      <c r="DB20" s="675"/>
      <c r="DC20" s="675"/>
      <c r="DD20" s="648">
        <v>828163</v>
      </c>
      <c r="DE20" s="643"/>
      <c r="DF20" s="643"/>
      <c r="DG20" s="643"/>
      <c r="DH20" s="643"/>
      <c r="DI20" s="643"/>
      <c r="DJ20" s="643"/>
      <c r="DK20" s="643"/>
      <c r="DL20" s="643"/>
      <c r="DM20" s="643"/>
      <c r="DN20" s="643"/>
      <c r="DO20" s="643"/>
      <c r="DP20" s="644"/>
      <c r="DQ20" s="648">
        <v>3285945</v>
      </c>
      <c r="DR20" s="643"/>
      <c r="DS20" s="643"/>
      <c r="DT20" s="643"/>
      <c r="DU20" s="643"/>
      <c r="DV20" s="643"/>
      <c r="DW20" s="643"/>
      <c r="DX20" s="643"/>
      <c r="DY20" s="643"/>
      <c r="DZ20" s="643"/>
      <c r="EA20" s="643"/>
      <c r="EB20" s="643"/>
      <c r="EC20" s="689"/>
    </row>
    <row r="21" spans="2:133" ht="11.25" customHeight="1" x14ac:dyDescent="0.15">
      <c r="B21" s="639" t="s">
        <v>275</v>
      </c>
      <c r="C21" s="640"/>
      <c r="D21" s="640"/>
      <c r="E21" s="640"/>
      <c r="F21" s="640"/>
      <c r="G21" s="640"/>
      <c r="H21" s="640"/>
      <c r="I21" s="640"/>
      <c r="J21" s="640"/>
      <c r="K21" s="640"/>
      <c r="L21" s="640"/>
      <c r="M21" s="640"/>
      <c r="N21" s="640"/>
      <c r="O21" s="640"/>
      <c r="P21" s="640"/>
      <c r="Q21" s="641"/>
      <c r="R21" s="642">
        <v>646</v>
      </c>
      <c r="S21" s="643"/>
      <c r="T21" s="643"/>
      <c r="U21" s="643"/>
      <c r="V21" s="643"/>
      <c r="W21" s="643"/>
      <c r="X21" s="643"/>
      <c r="Y21" s="644"/>
      <c r="Z21" s="675">
        <v>0</v>
      </c>
      <c r="AA21" s="675"/>
      <c r="AB21" s="675"/>
      <c r="AC21" s="675"/>
      <c r="AD21" s="676">
        <v>646</v>
      </c>
      <c r="AE21" s="676"/>
      <c r="AF21" s="676"/>
      <c r="AG21" s="676"/>
      <c r="AH21" s="676"/>
      <c r="AI21" s="676"/>
      <c r="AJ21" s="676"/>
      <c r="AK21" s="676"/>
      <c r="AL21" s="645">
        <v>0</v>
      </c>
      <c r="AM21" s="646"/>
      <c r="AN21" s="646"/>
      <c r="AO21" s="677"/>
      <c r="AP21" s="736" t="s">
        <v>276</v>
      </c>
      <c r="AQ21" s="744"/>
      <c r="AR21" s="744"/>
      <c r="AS21" s="744"/>
      <c r="AT21" s="744"/>
      <c r="AU21" s="744"/>
      <c r="AV21" s="744"/>
      <c r="AW21" s="744"/>
      <c r="AX21" s="744"/>
      <c r="AY21" s="744"/>
      <c r="AZ21" s="744"/>
      <c r="BA21" s="744"/>
      <c r="BB21" s="744"/>
      <c r="BC21" s="744"/>
      <c r="BD21" s="744"/>
      <c r="BE21" s="744"/>
      <c r="BF21" s="738"/>
      <c r="BG21" s="642" t="s">
        <v>173</v>
      </c>
      <c r="BH21" s="643"/>
      <c r="BI21" s="643"/>
      <c r="BJ21" s="643"/>
      <c r="BK21" s="643"/>
      <c r="BL21" s="643"/>
      <c r="BM21" s="643"/>
      <c r="BN21" s="644"/>
      <c r="BO21" s="675" t="s">
        <v>173</v>
      </c>
      <c r="BP21" s="675"/>
      <c r="BQ21" s="675"/>
      <c r="BR21" s="675"/>
      <c r="BS21" s="648" t="s">
        <v>173</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277</v>
      </c>
      <c r="C22" s="640"/>
      <c r="D22" s="640"/>
      <c r="E22" s="640"/>
      <c r="F22" s="640"/>
      <c r="G22" s="640"/>
      <c r="H22" s="640"/>
      <c r="I22" s="640"/>
      <c r="J22" s="640"/>
      <c r="K22" s="640"/>
      <c r="L22" s="640"/>
      <c r="M22" s="640"/>
      <c r="N22" s="640"/>
      <c r="O22" s="640"/>
      <c r="P22" s="640"/>
      <c r="Q22" s="641"/>
      <c r="R22" s="642">
        <v>2346100</v>
      </c>
      <c r="S22" s="643"/>
      <c r="T22" s="643"/>
      <c r="U22" s="643"/>
      <c r="V22" s="643"/>
      <c r="W22" s="643"/>
      <c r="X22" s="643"/>
      <c r="Y22" s="644"/>
      <c r="Z22" s="675">
        <v>33.799999999999997</v>
      </c>
      <c r="AA22" s="675"/>
      <c r="AB22" s="675"/>
      <c r="AC22" s="675"/>
      <c r="AD22" s="676">
        <v>1977023</v>
      </c>
      <c r="AE22" s="676"/>
      <c r="AF22" s="676"/>
      <c r="AG22" s="676"/>
      <c r="AH22" s="676"/>
      <c r="AI22" s="676"/>
      <c r="AJ22" s="676"/>
      <c r="AK22" s="676"/>
      <c r="AL22" s="645">
        <v>71.8</v>
      </c>
      <c r="AM22" s="646"/>
      <c r="AN22" s="646"/>
      <c r="AO22" s="677"/>
      <c r="AP22" s="736" t="s">
        <v>278</v>
      </c>
      <c r="AQ22" s="744"/>
      <c r="AR22" s="744"/>
      <c r="AS22" s="744"/>
      <c r="AT22" s="744"/>
      <c r="AU22" s="744"/>
      <c r="AV22" s="744"/>
      <c r="AW22" s="744"/>
      <c r="AX22" s="744"/>
      <c r="AY22" s="744"/>
      <c r="AZ22" s="744"/>
      <c r="BA22" s="744"/>
      <c r="BB22" s="744"/>
      <c r="BC22" s="744"/>
      <c r="BD22" s="744"/>
      <c r="BE22" s="744"/>
      <c r="BF22" s="738"/>
      <c r="BG22" s="642" t="s">
        <v>173</v>
      </c>
      <c r="BH22" s="643"/>
      <c r="BI22" s="643"/>
      <c r="BJ22" s="643"/>
      <c r="BK22" s="643"/>
      <c r="BL22" s="643"/>
      <c r="BM22" s="643"/>
      <c r="BN22" s="644"/>
      <c r="BO22" s="675" t="s">
        <v>173</v>
      </c>
      <c r="BP22" s="675"/>
      <c r="BQ22" s="675"/>
      <c r="BR22" s="675"/>
      <c r="BS22" s="648" t="s">
        <v>173</v>
      </c>
      <c r="BT22" s="643"/>
      <c r="BU22" s="643"/>
      <c r="BV22" s="643"/>
      <c r="BW22" s="643"/>
      <c r="BX22" s="643"/>
      <c r="BY22" s="643"/>
      <c r="BZ22" s="643"/>
      <c r="CA22" s="643"/>
      <c r="CB22" s="689"/>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280</v>
      </c>
      <c r="C23" s="640"/>
      <c r="D23" s="640"/>
      <c r="E23" s="640"/>
      <c r="F23" s="640"/>
      <c r="G23" s="640"/>
      <c r="H23" s="640"/>
      <c r="I23" s="640"/>
      <c r="J23" s="640"/>
      <c r="K23" s="640"/>
      <c r="L23" s="640"/>
      <c r="M23" s="640"/>
      <c r="N23" s="640"/>
      <c r="O23" s="640"/>
      <c r="P23" s="640"/>
      <c r="Q23" s="641"/>
      <c r="R23" s="642">
        <v>1977023</v>
      </c>
      <c r="S23" s="643"/>
      <c r="T23" s="643"/>
      <c r="U23" s="643"/>
      <c r="V23" s="643"/>
      <c r="W23" s="643"/>
      <c r="X23" s="643"/>
      <c r="Y23" s="644"/>
      <c r="Z23" s="675">
        <v>28.4</v>
      </c>
      <c r="AA23" s="675"/>
      <c r="AB23" s="675"/>
      <c r="AC23" s="675"/>
      <c r="AD23" s="676">
        <v>1977023</v>
      </c>
      <c r="AE23" s="676"/>
      <c r="AF23" s="676"/>
      <c r="AG23" s="676"/>
      <c r="AH23" s="676"/>
      <c r="AI23" s="676"/>
      <c r="AJ23" s="676"/>
      <c r="AK23" s="676"/>
      <c r="AL23" s="645">
        <v>71.8</v>
      </c>
      <c r="AM23" s="646"/>
      <c r="AN23" s="646"/>
      <c r="AO23" s="677"/>
      <c r="AP23" s="736" t="s">
        <v>281</v>
      </c>
      <c r="AQ23" s="744"/>
      <c r="AR23" s="744"/>
      <c r="AS23" s="744"/>
      <c r="AT23" s="744"/>
      <c r="AU23" s="744"/>
      <c r="AV23" s="744"/>
      <c r="AW23" s="744"/>
      <c r="AX23" s="744"/>
      <c r="AY23" s="744"/>
      <c r="AZ23" s="744"/>
      <c r="BA23" s="744"/>
      <c r="BB23" s="744"/>
      <c r="BC23" s="744"/>
      <c r="BD23" s="744"/>
      <c r="BE23" s="744"/>
      <c r="BF23" s="738"/>
      <c r="BG23" s="642" t="s">
        <v>173</v>
      </c>
      <c r="BH23" s="643"/>
      <c r="BI23" s="643"/>
      <c r="BJ23" s="643"/>
      <c r="BK23" s="643"/>
      <c r="BL23" s="643"/>
      <c r="BM23" s="643"/>
      <c r="BN23" s="644"/>
      <c r="BO23" s="675" t="s">
        <v>173</v>
      </c>
      <c r="BP23" s="675"/>
      <c r="BQ23" s="675"/>
      <c r="BR23" s="675"/>
      <c r="BS23" s="648" t="s">
        <v>173</v>
      </c>
      <c r="BT23" s="643"/>
      <c r="BU23" s="643"/>
      <c r="BV23" s="643"/>
      <c r="BW23" s="643"/>
      <c r="BX23" s="643"/>
      <c r="BY23" s="643"/>
      <c r="BZ23" s="643"/>
      <c r="CA23" s="643"/>
      <c r="CB23" s="689"/>
      <c r="CD23" s="746" t="s">
        <v>221</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15">
      <c r="B24" s="639" t="s">
        <v>287</v>
      </c>
      <c r="C24" s="640"/>
      <c r="D24" s="640"/>
      <c r="E24" s="640"/>
      <c r="F24" s="640"/>
      <c r="G24" s="640"/>
      <c r="H24" s="640"/>
      <c r="I24" s="640"/>
      <c r="J24" s="640"/>
      <c r="K24" s="640"/>
      <c r="L24" s="640"/>
      <c r="M24" s="640"/>
      <c r="N24" s="640"/>
      <c r="O24" s="640"/>
      <c r="P24" s="640"/>
      <c r="Q24" s="641"/>
      <c r="R24" s="642">
        <v>369077</v>
      </c>
      <c r="S24" s="643"/>
      <c r="T24" s="643"/>
      <c r="U24" s="643"/>
      <c r="V24" s="643"/>
      <c r="W24" s="643"/>
      <c r="X24" s="643"/>
      <c r="Y24" s="644"/>
      <c r="Z24" s="675">
        <v>5.3</v>
      </c>
      <c r="AA24" s="675"/>
      <c r="AB24" s="675"/>
      <c r="AC24" s="675"/>
      <c r="AD24" s="676" t="s">
        <v>173</v>
      </c>
      <c r="AE24" s="676"/>
      <c r="AF24" s="676"/>
      <c r="AG24" s="676"/>
      <c r="AH24" s="676"/>
      <c r="AI24" s="676"/>
      <c r="AJ24" s="676"/>
      <c r="AK24" s="676"/>
      <c r="AL24" s="645" t="s">
        <v>173</v>
      </c>
      <c r="AM24" s="646"/>
      <c r="AN24" s="646"/>
      <c r="AO24" s="677"/>
      <c r="AP24" s="736" t="s">
        <v>288</v>
      </c>
      <c r="AQ24" s="744"/>
      <c r="AR24" s="744"/>
      <c r="AS24" s="744"/>
      <c r="AT24" s="744"/>
      <c r="AU24" s="744"/>
      <c r="AV24" s="744"/>
      <c r="AW24" s="744"/>
      <c r="AX24" s="744"/>
      <c r="AY24" s="744"/>
      <c r="AZ24" s="744"/>
      <c r="BA24" s="744"/>
      <c r="BB24" s="744"/>
      <c r="BC24" s="744"/>
      <c r="BD24" s="744"/>
      <c r="BE24" s="744"/>
      <c r="BF24" s="738"/>
      <c r="BG24" s="642" t="s">
        <v>173</v>
      </c>
      <c r="BH24" s="643"/>
      <c r="BI24" s="643"/>
      <c r="BJ24" s="643"/>
      <c r="BK24" s="643"/>
      <c r="BL24" s="643"/>
      <c r="BM24" s="643"/>
      <c r="BN24" s="644"/>
      <c r="BO24" s="675" t="s">
        <v>173</v>
      </c>
      <c r="BP24" s="675"/>
      <c r="BQ24" s="675"/>
      <c r="BR24" s="675"/>
      <c r="BS24" s="648" t="s">
        <v>173</v>
      </c>
      <c r="BT24" s="643"/>
      <c r="BU24" s="643"/>
      <c r="BV24" s="643"/>
      <c r="BW24" s="643"/>
      <c r="BX24" s="643"/>
      <c r="BY24" s="643"/>
      <c r="BZ24" s="643"/>
      <c r="CA24" s="643"/>
      <c r="CB24" s="689"/>
      <c r="CD24" s="700" t="s">
        <v>289</v>
      </c>
      <c r="CE24" s="701"/>
      <c r="CF24" s="701"/>
      <c r="CG24" s="701"/>
      <c r="CH24" s="701"/>
      <c r="CI24" s="701"/>
      <c r="CJ24" s="701"/>
      <c r="CK24" s="701"/>
      <c r="CL24" s="701"/>
      <c r="CM24" s="701"/>
      <c r="CN24" s="701"/>
      <c r="CO24" s="701"/>
      <c r="CP24" s="701"/>
      <c r="CQ24" s="702"/>
      <c r="CR24" s="697">
        <v>2463717</v>
      </c>
      <c r="CS24" s="698"/>
      <c r="CT24" s="698"/>
      <c r="CU24" s="698"/>
      <c r="CV24" s="698"/>
      <c r="CW24" s="698"/>
      <c r="CX24" s="698"/>
      <c r="CY24" s="741"/>
      <c r="CZ24" s="742">
        <v>37.6</v>
      </c>
      <c r="DA24" s="713"/>
      <c r="DB24" s="713"/>
      <c r="DC24" s="745"/>
      <c r="DD24" s="740">
        <v>1465184</v>
      </c>
      <c r="DE24" s="698"/>
      <c r="DF24" s="698"/>
      <c r="DG24" s="698"/>
      <c r="DH24" s="698"/>
      <c r="DI24" s="698"/>
      <c r="DJ24" s="698"/>
      <c r="DK24" s="741"/>
      <c r="DL24" s="740">
        <v>1449708</v>
      </c>
      <c r="DM24" s="698"/>
      <c r="DN24" s="698"/>
      <c r="DO24" s="698"/>
      <c r="DP24" s="698"/>
      <c r="DQ24" s="698"/>
      <c r="DR24" s="698"/>
      <c r="DS24" s="698"/>
      <c r="DT24" s="698"/>
      <c r="DU24" s="698"/>
      <c r="DV24" s="741"/>
      <c r="DW24" s="742">
        <v>51.2</v>
      </c>
      <c r="DX24" s="713"/>
      <c r="DY24" s="713"/>
      <c r="DZ24" s="713"/>
      <c r="EA24" s="713"/>
      <c r="EB24" s="713"/>
      <c r="EC24" s="743"/>
    </row>
    <row r="25" spans="2:133" ht="11.25" customHeight="1" x14ac:dyDescent="0.15">
      <c r="B25" s="639" t="s">
        <v>290</v>
      </c>
      <c r="C25" s="640"/>
      <c r="D25" s="640"/>
      <c r="E25" s="640"/>
      <c r="F25" s="640"/>
      <c r="G25" s="640"/>
      <c r="H25" s="640"/>
      <c r="I25" s="640"/>
      <c r="J25" s="640"/>
      <c r="K25" s="640"/>
      <c r="L25" s="640"/>
      <c r="M25" s="640"/>
      <c r="N25" s="640"/>
      <c r="O25" s="640"/>
      <c r="P25" s="640"/>
      <c r="Q25" s="641"/>
      <c r="R25" s="642" t="s">
        <v>173</v>
      </c>
      <c r="S25" s="643"/>
      <c r="T25" s="643"/>
      <c r="U25" s="643"/>
      <c r="V25" s="643"/>
      <c r="W25" s="643"/>
      <c r="X25" s="643"/>
      <c r="Y25" s="644"/>
      <c r="Z25" s="675" t="s">
        <v>173</v>
      </c>
      <c r="AA25" s="675"/>
      <c r="AB25" s="675"/>
      <c r="AC25" s="675"/>
      <c r="AD25" s="676" t="s">
        <v>173</v>
      </c>
      <c r="AE25" s="676"/>
      <c r="AF25" s="676"/>
      <c r="AG25" s="676"/>
      <c r="AH25" s="676"/>
      <c r="AI25" s="676"/>
      <c r="AJ25" s="676"/>
      <c r="AK25" s="676"/>
      <c r="AL25" s="645" t="s">
        <v>173</v>
      </c>
      <c r="AM25" s="646"/>
      <c r="AN25" s="646"/>
      <c r="AO25" s="677"/>
      <c r="AP25" s="736" t="s">
        <v>291</v>
      </c>
      <c r="AQ25" s="744"/>
      <c r="AR25" s="744"/>
      <c r="AS25" s="744"/>
      <c r="AT25" s="744"/>
      <c r="AU25" s="744"/>
      <c r="AV25" s="744"/>
      <c r="AW25" s="744"/>
      <c r="AX25" s="744"/>
      <c r="AY25" s="744"/>
      <c r="AZ25" s="744"/>
      <c r="BA25" s="744"/>
      <c r="BB25" s="744"/>
      <c r="BC25" s="744"/>
      <c r="BD25" s="744"/>
      <c r="BE25" s="744"/>
      <c r="BF25" s="738"/>
      <c r="BG25" s="642" t="s">
        <v>173</v>
      </c>
      <c r="BH25" s="643"/>
      <c r="BI25" s="643"/>
      <c r="BJ25" s="643"/>
      <c r="BK25" s="643"/>
      <c r="BL25" s="643"/>
      <c r="BM25" s="643"/>
      <c r="BN25" s="644"/>
      <c r="BO25" s="675" t="s">
        <v>173</v>
      </c>
      <c r="BP25" s="675"/>
      <c r="BQ25" s="675"/>
      <c r="BR25" s="675"/>
      <c r="BS25" s="648" t="s">
        <v>173</v>
      </c>
      <c r="BT25" s="643"/>
      <c r="BU25" s="643"/>
      <c r="BV25" s="643"/>
      <c r="BW25" s="643"/>
      <c r="BX25" s="643"/>
      <c r="BY25" s="643"/>
      <c r="BZ25" s="643"/>
      <c r="CA25" s="643"/>
      <c r="CB25" s="689"/>
      <c r="CD25" s="681" t="s">
        <v>292</v>
      </c>
      <c r="CE25" s="682"/>
      <c r="CF25" s="682"/>
      <c r="CG25" s="682"/>
      <c r="CH25" s="682"/>
      <c r="CI25" s="682"/>
      <c r="CJ25" s="682"/>
      <c r="CK25" s="682"/>
      <c r="CL25" s="682"/>
      <c r="CM25" s="682"/>
      <c r="CN25" s="682"/>
      <c r="CO25" s="682"/>
      <c r="CP25" s="682"/>
      <c r="CQ25" s="683"/>
      <c r="CR25" s="642">
        <v>1058902</v>
      </c>
      <c r="CS25" s="661"/>
      <c r="CT25" s="661"/>
      <c r="CU25" s="661"/>
      <c r="CV25" s="661"/>
      <c r="CW25" s="661"/>
      <c r="CX25" s="661"/>
      <c r="CY25" s="662"/>
      <c r="CZ25" s="645">
        <v>16.2</v>
      </c>
      <c r="DA25" s="663"/>
      <c r="DB25" s="663"/>
      <c r="DC25" s="664"/>
      <c r="DD25" s="648">
        <v>810627</v>
      </c>
      <c r="DE25" s="661"/>
      <c r="DF25" s="661"/>
      <c r="DG25" s="661"/>
      <c r="DH25" s="661"/>
      <c r="DI25" s="661"/>
      <c r="DJ25" s="661"/>
      <c r="DK25" s="662"/>
      <c r="DL25" s="648">
        <v>795151</v>
      </c>
      <c r="DM25" s="661"/>
      <c r="DN25" s="661"/>
      <c r="DO25" s="661"/>
      <c r="DP25" s="661"/>
      <c r="DQ25" s="661"/>
      <c r="DR25" s="661"/>
      <c r="DS25" s="661"/>
      <c r="DT25" s="661"/>
      <c r="DU25" s="661"/>
      <c r="DV25" s="662"/>
      <c r="DW25" s="645">
        <v>28.1</v>
      </c>
      <c r="DX25" s="663"/>
      <c r="DY25" s="663"/>
      <c r="DZ25" s="663"/>
      <c r="EA25" s="663"/>
      <c r="EB25" s="663"/>
      <c r="EC25" s="684"/>
    </row>
    <row r="26" spans="2:133" ht="11.25" customHeight="1" x14ac:dyDescent="0.15">
      <c r="B26" s="639" t="s">
        <v>293</v>
      </c>
      <c r="C26" s="640"/>
      <c r="D26" s="640"/>
      <c r="E26" s="640"/>
      <c r="F26" s="640"/>
      <c r="G26" s="640"/>
      <c r="H26" s="640"/>
      <c r="I26" s="640"/>
      <c r="J26" s="640"/>
      <c r="K26" s="640"/>
      <c r="L26" s="640"/>
      <c r="M26" s="640"/>
      <c r="N26" s="640"/>
      <c r="O26" s="640"/>
      <c r="P26" s="640"/>
      <c r="Q26" s="641"/>
      <c r="R26" s="642">
        <v>3115604</v>
      </c>
      <c r="S26" s="643"/>
      <c r="T26" s="643"/>
      <c r="U26" s="643"/>
      <c r="V26" s="643"/>
      <c r="W26" s="643"/>
      <c r="X26" s="643"/>
      <c r="Y26" s="644"/>
      <c r="Z26" s="675">
        <v>44.8</v>
      </c>
      <c r="AA26" s="675"/>
      <c r="AB26" s="675"/>
      <c r="AC26" s="675"/>
      <c r="AD26" s="676">
        <v>2746527</v>
      </c>
      <c r="AE26" s="676"/>
      <c r="AF26" s="676"/>
      <c r="AG26" s="676"/>
      <c r="AH26" s="676"/>
      <c r="AI26" s="676"/>
      <c r="AJ26" s="676"/>
      <c r="AK26" s="676"/>
      <c r="AL26" s="645">
        <v>99.8</v>
      </c>
      <c r="AM26" s="646"/>
      <c r="AN26" s="646"/>
      <c r="AO26" s="677"/>
      <c r="AP26" s="736" t="s">
        <v>294</v>
      </c>
      <c r="AQ26" s="737"/>
      <c r="AR26" s="737"/>
      <c r="AS26" s="737"/>
      <c r="AT26" s="737"/>
      <c r="AU26" s="737"/>
      <c r="AV26" s="737"/>
      <c r="AW26" s="737"/>
      <c r="AX26" s="737"/>
      <c r="AY26" s="737"/>
      <c r="AZ26" s="737"/>
      <c r="BA26" s="737"/>
      <c r="BB26" s="737"/>
      <c r="BC26" s="737"/>
      <c r="BD26" s="737"/>
      <c r="BE26" s="737"/>
      <c r="BF26" s="738"/>
      <c r="BG26" s="642" t="s">
        <v>173</v>
      </c>
      <c r="BH26" s="643"/>
      <c r="BI26" s="643"/>
      <c r="BJ26" s="643"/>
      <c r="BK26" s="643"/>
      <c r="BL26" s="643"/>
      <c r="BM26" s="643"/>
      <c r="BN26" s="644"/>
      <c r="BO26" s="675" t="s">
        <v>173</v>
      </c>
      <c r="BP26" s="675"/>
      <c r="BQ26" s="675"/>
      <c r="BR26" s="675"/>
      <c r="BS26" s="648" t="s">
        <v>173</v>
      </c>
      <c r="BT26" s="643"/>
      <c r="BU26" s="643"/>
      <c r="BV26" s="643"/>
      <c r="BW26" s="643"/>
      <c r="BX26" s="643"/>
      <c r="BY26" s="643"/>
      <c r="BZ26" s="643"/>
      <c r="CA26" s="643"/>
      <c r="CB26" s="689"/>
      <c r="CD26" s="681" t="s">
        <v>295</v>
      </c>
      <c r="CE26" s="682"/>
      <c r="CF26" s="682"/>
      <c r="CG26" s="682"/>
      <c r="CH26" s="682"/>
      <c r="CI26" s="682"/>
      <c r="CJ26" s="682"/>
      <c r="CK26" s="682"/>
      <c r="CL26" s="682"/>
      <c r="CM26" s="682"/>
      <c r="CN26" s="682"/>
      <c r="CO26" s="682"/>
      <c r="CP26" s="682"/>
      <c r="CQ26" s="683"/>
      <c r="CR26" s="642">
        <v>675635</v>
      </c>
      <c r="CS26" s="643"/>
      <c r="CT26" s="643"/>
      <c r="CU26" s="643"/>
      <c r="CV26" s="643"/>
      <c r="CW26" s="643"/>
      <c r="CX26" s="643"/>
      <c r="CY26" s="644"/>
      <c r="CZ26" s="645">
        <v>10.3</v>
      </c>
      <c r="DA26" s="663"/>
      <c r="DB26" s="663"/>
      <c r="DC26" s="664"/>
      <c r="DD26" s="648">
        <v>477689</v>
      </c>
      <c r="DE26" s="643"/>
      <c r="DF26" s="643"/>
      <c r="DG26" s="643"/>
      <c r="DH26" s="643"/>
      <c r="DI26" s="643"/>
      <c r="DJ26" s="643"/>
      <c r="DK26" s="644"/>
      <c r="DL26" s="648" t="s">
        <v>173</v>
      </c>
      <c r="DM26" s="643"/>
      <c r="DN26" s="643"/>
      <c r="DO26" s="643"/>
      <c r="DP26" s="643"/>
      <c r="DQ26" s="643"/>
      <c r="DR26" s="643"/>
      <c r="DS26" s="643"/>
      <c r="DT26" s="643"/>
      <c r="DU26" s="643"/>
      <c r="DV26" s="644"/>
      <c r="DW26" s="645" t="s">
        <v>173</v>
      </c>
      <c r="DX26" s="663"/>
      <c r="DY26" s="663"/>
      <c r="DZ26" s="663"/>
      <c r="EA26" s="663"/>
      <c r="EB26" s="663"/>
      <c r="EC26" s="684"/>
    </row>
    <row r="27" spans="2:133" ht="11.25" customHeight="1" x14ac:dyDescent="0.15">
      <c r="B27" s="639" t="s">
        <v>296</v>
      </c>
      <c r="C27" s="640"/>
      <c r="D27" s="640"/>
      <c r="E27" s="640"/>
      <c r="F27" s="640"/>
      <c r="G27" s="640"/>
      <c r="H27" s="640"/>
      <c r="I27" s="640"/>
      <c r="J27" s="640"/>
      <c r="K27" s="640"/>
      <c r="L27" s="640"/>
      <c r="M27" s="640"/>
      <c r="N27" s="640"/>
      <c r="O27" s="640"/>
      <c r="P27" s="640"/>
      <c r="Q27" s="641"/>
      <c r="R27" s="642">
        <v>1116</v>
      </c>
      <c r="S27" s="643"/>
      <c r="T27" s="643"/>
      <c r="U27" s="643"/>
      <c r="V27" s="643"/>
      <c r="W27" s="643"/>
      <c r="X27" s="643"/>
      <c r="Y27" s="644"/>
      <c r="Z27" s="675">
        <v>0</v>
      </c>
      <c r="AA27" s="675"/>
      <c r="AB27" s="675"/>
      <c r="AC27" s="675"/>
      <c r="AD27" s="676">
        <v>1116</v>
      </c>
      <c r="AE27" s="676"/>
      <c r="AF27" s="676"/>
      <c r="AG27" s="676"/>
      <c r="AH27" s="676"/>
      <c r="AI27" s="676"/>
      <c r="AJ27" s="676"/>
      <c r="AK27" s="676"/>
      <c r="AL27" s="645">
        <v>0</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556026</v>
      </c>
      <c r="BH27" s="643"/>
      <c r="BI27" s="643"/>
      <c r="BJ27" s="643"/>
      <c r="BK27" s="643"/>
      <c r="BL27" s="643"/>
      <c r="BM27" s="643"/>
      <c r="BN27" s="644"/>
      <c r="BO27" s="675">
        <v>100</v>
      </c>
      <c r="BP27" s="675"/>
      <c r="BQ27" s="675"/>
      <c r="BR27" s="675"/>
      <c r="BS27" s="648">
        <v>2330</v>
      </c>
      <c r="BT27" s="643"/>
      <c r="BU27" s="643"/>
      <c r="BV27" s="643"/>
      <c r="BW27" s="643"/>
      <c r="BX27" s="643"/>
      <c r="BY27" s="643"/>
      <c r="BZ27" s="643"/>
      <c r="CA27" s="643"/>
      <c r="CB27" s="689"/>
      <c r="CD27" s="681" t="s">
        <v>298</v>
      </c>
      <c r="CE27" s="682"/>
      <c r="CF27" s="682"/>
      <c r="CG27" s="682"/>
      <c r="CH27" s="682"/>
      <c r="CI27" s="682"/>
      <c r="CJ27" s="682"/>
      <c r="CK27" s="682"/>
      <c r="CL27" s="682"/>
      <c r="CM27" s="682"/>
      <c r="CN27" s="682"/>
      <c r="CO27" s="682"/>
      <c r="CP27" s="682"/>
      <c r="CQ27" s="683"/>
      <c r="CR27" s="642">
        <v>949317</v>
      </c>
      <c r="CS27" s="661"/>
      <c r="CT27" s="661"/>
      <c r="CU27" s="661"/>
      <c r="CV27" s="661"/>
      <c r="CW27" s="661"/>
      <c r="CX27" s="661"/>
      <c r="CY27" s="662"/>
      <c r="CZ27" s="645">
        <v>14.5</v>
      </c>
      <c r="DA27" s="663"/>
      <c r="DB27" s="663"/>
      <c r="DC27" s="664"/>
      <c r="DD27" s="648">
        <v>244807</v>
      </c>
      <c r="DE27" s="661"/>
      <c r="DF27" s="661"/>
      <c r="DG27" s="661"/>
      <c r="DH27" s="661"/>
      <c r="DI27" s="661"/>
      <c r="DJ27" s="661"/>
      <c r="DK27" s="662"/>
      <c r="DL27" s="648">
        <v>244807</v>
      </c>
      <c r="DM27" s="661"/>
      <c r="DN27" s="661"/>
      <c r="DO27" s="661"/>
      <c r="DP27" s="661"/>
      <c r="DQ27" s="661"/>
      <c r="DR27" s="661"/>
      <c r="DS27" s="661"/>
      <c r="DT27" s="661"/>
      <c r="DU27" s="661"/>
      <c r="DV27" s="662"/>
      <c r="DW27" s="645">
        <v>8.6</v>
      </c>
      <c r="DX27" s="663"/>
      <c r="DY27" s="663"/>
      <c r="DZ27" s="663"/>
      <c r="EA27" s="663"/>
      <c r="EB27" s="663"/>
      <c r="EC27" s="684"/>
    </row>
    <row r="28" spans="2:133" ht="11.25" customHeight="1" x14ac:dyDescent="0.15">
      <c r="B28" s="639" t="s">
        <v>299</v>
      </c>
      <c r="C28" s="640"/>
      <c r="D28" s="640"/>
      <c r="E28" s="640"/>
      <c r="F28" s="640"/>
      <c r="G28" s="640"/>
      <c r="H28" s="640"/>
      <c r="I28" s="640"/>
      <c r="J28" s="640"/>
      <c r="K28" s="640"/>
      <c r="L28" s="640"/>
      <c r="M28" s="640"/>
      <c r="N28" s="640"/>
      <c r="O28" s="640"/>
      <c r="P28" s="640"/>
      <c r="Q28" s="641"/>
      <c r="R28" s="642">
        <v>119565</v>
      </c>
      <c r="S28" s="643"/>
      <c r="T28" s="643"/>
      <c r="U28" s="643"/>
      <c r="V28" s="643"/>
      <c r="W28" s="643"/>
      <c r="X28" s="643"/>
      <c r="Y28" s="644"/>
      <c r="Z28" s="675">
        <v>1.7</v>
      </c>
      <c r="AA28" s="675"/>
      <c r="AB28" s="675"/>
      <c r="AC28" s="675"/>
      <c r="AD28" s="676" t="s">
        <v>173</v>
      </c>
      <c r="AE28" s="676"/>
      <c r="AF28" s="676"/>
      <c r="AG28" s="676"/>
      <c r="AH28" s="676"/>
      <c r="AI28" s="676"/>
      <c r="AJ28" s="676"/>
      <c r="AK28" s="676"/>
      <c r="AL28" s="645" t="s">
        <v>173</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300</v>
      </c>
      <c r="CE28" s="682"/>
      <c r="CF28" s="682"/>
      <c r="CG28" s="682"/>
      <c r="CH28" s="682"/>
      <c r="CI28" s="682"/>
      <c r="CJ28" s="682"/>
      <c r="CK28" s="682"/>
      <c r="CL28" s="682"/>
      <c r="CM28" s="682"/>
      <c r="CN28" s="682"/>
      <c r="CO28" s="682"/>
      <c r="CP28" s="682"/>
      <c r="CQ28" s="683"/>
      <c r="CR28" s="642">
        <v>455498</v>
      </c>
      <c r="CS28" s="643"/>
      <c r="CT28" s="643"/>
      <c r="CU28" s="643"/>
      <c r="CV28" s="643"/>
      <c r="CW28" s="643"/>
      <c r="CX28" s="643"/>
      <c r="CY28" s="644"/>
      <c r="CZ28" s="645">
        <v>7</v>
      </c>
      <c r="DA28" s="663"/>
      <c r="DB28" s="663"/>
      <c r="DC28" s="664"/>
      <c r="DD28" s="648">
        <v>409750</v>
      </c>
      <c r="DE28" s="643"/>
      <c r="DF28" s="643"/>
      <c r="DG28" s="643"/>
      <c r="DH28" s="643"/>
      <c r="DI28" s="643"/>
      <c r="DJ28" s="643"/>
      <c r="DK28" s="644"/>
      <c r="DL28" s="648">
        <v>409750</v>
      </c>
      <c r="DM28" s="643"/>
      <c r="DN28" s="643"/>
      <c r="DO28" s="643"/>
      <c r="DP28" s="643"/>
      <c r="DQ28" s="643"/>
      <c r="DR28" s="643"/>
      <c r="DS28" s="643"/>
      <c r="DT28" s="643"/>
      <c r="DU28" s="643"/>
      <c r="DV28" s="644"/>
      <c r="DW28" s="645">
        <v>14.5</v>
      </c>
      <c r="DX28" s="663"/>
      <c r="DY28" s="663"/>
      <c r="DZ28" s="663"/>
      <c r="EA28" s="663"/>
      <c r="EB28" s="663"/>
      <c r="EC28" s="684"/>
    </row>
    <row r="29" spans="2:133" ht="11.25" customHeight="1" x14ac:dyDescent="0.15">
      <c r="B29" s="639" t="s">
        <v>301</v>
      </c>
      <c r="C29" s="640"/>
      <c r="D29" s="640"/>
      <c r="E29" s="640"/>
      <c r="F29" s="640"/>
      <c r="G29" s="640"/>
      <c r="H29" s="640"/>
      <c r="I29" s="640"/>
      <c r="J29" s="640"/>
      <c r="K29" s="640"/>
      <c r="L29" s="640"/>
      <c r="M29" s="640"/>
      <c r="N29" s="640"/>
      <c r="O29" s="640"/>
      <c r="P29" s="640"/>
      <c r="Q29" s="641"/>
      <c r="R29" s="642">
        <v>139486</v>
      </c>
      <c r="S29" s="643"/>
      <c r="T29" s="643"/>
      <c r="U29" s="643"/>
      <c r="V29" s="643"/>
      <c r="W29" s="643"/>
      <c r="X29" s="643"/>
      <c r="Y29" s="644"/>
      <c r="Z29" s="675">
        <v>2</v>
      </c>
      <c r="AA29" s="675"/>
      <c r="AB29" s="675"/>
      <c r="AC29" s="675"/>
      <c r="AD29" s="676">
        <v>2075</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302</v>
      </c>
      <c r="CE29" s="728"/>
      <c r="CF29" s="681" t="s">
        <v>70</v>
      </c>
      <c r="CG29" s="682"/>
      <c r="CH29" s="682"/>
      <c r="CI29" s="682"/>
      <c r="CJ29" s="682"/>
      <c r="CK29" s="682"/>
      <c r="CL29" s="682"/>
      <c r="CM29" s="682"/>
      <c r="CN29" s="682"/>
      <c r="CO29" s="682"/>
      <c r="CP29" s="682"/>
      <c r="CQ29" s="683"/>
      <c r="CR29" s="642">
        <v>453158</v>
      </c>
      <c r="CS29" s="661"/>
      <c r="CT29" s="661"/>
      <c r="CU29" s="661"/>
      <c r="CV29" s="661"/>
      <c r="CW29" s="661"/>
      <c r="CX29" s="661"/>
      <c r="CY29" s="662"/>
      <c r="CZ29" s="645">
        <v>6.9</v>
      </c>
      <c r="DA29" s="663"/>
      <c r="DB29" s="663"/>
      <c r="DC29" s="664"/>
      <c r="DD29" s="648">
        <v>407410</v>
      </c>
      <c r="DE29" s="661"/>
      <c r="DF29" s="661"/>
      <c r="DG29" s="661"/>
      <c r="DH29" s="661"/>
      <c r="DI29" s="661"/>
      <c r="DJ29" s="661"/>
      <c r="DK29" s="662"/>
      <c r="DL29" s="648">
        <v>407410</v>
      </c>
      <c r="DM29" s="661"/>
      <c r="DN29" s="661"/>
      <c r="DO29" s="661"/>
      <c r="DP29" s="661"/>
      <c r="DQ29" s="661"/>
      <c r="DR29" s="661"/>
      <c r="DS29" s="661"/>
      <c r="DT29" s="661"/>
      <c r="DU29" s="661"/>
      <c r="DV29" s="662"/>
      <c r="DW29" s="645">
        <v>14.4</v>
      </c>
      <c r="DX29" s="663"/>
      <c r="DY29" s="663"/>
      <c r="DZ29" s="663"/>
      <c r="EA29" s="663"/>
      <c r="EB29" s="663"/>
      <c r="EC29" s="684"/>
    </row>
    <row r="30" spans="2:133" ht="11.25" customHeight="1" x14ac:dyDescent="0.15">
      <c r="B30" s="639" t="s">
        <v>303</v>
      </c>
      <c r="C30" s="640"/>
      <c r="D30" s="640"/>
      <c r="E30" s="640"/>
      <c r="F30" s="640"/>
      <c r="G30" s="640"/>
      <c r="H30" s="640"/>
      <c r="I30" s="640"/>
      <c r="J30" s="640"/>
      <c r="K30" s="640"/>
      <c r="L30" s="640"/>
      <c r="M30" s="640"/>
      <c r="N30" s="640"/>
      <c r="O30" s="640"/>
      <c r="P30" s="640"/>
      <c r="Q30" s="641"/>
      <c r="R30" s="642">
        <v>42274</v>
      </c>
      <c r="S30" s="643"/>
      <c r="T30" s="643"/>
      <c r="U30" s="643"/>
      <c r="V30" s="643"/>
      <c r="W30" s="643"/>
      <c r="X30" s="643"/>
      <c r="Y30" s="644"/>
      <c r="Z30" s="675">
        <v>0.6</v>
      </c>
      <c r="AA30" s="675"/>
      <c r="AB30" s="675"/>
      <c r="AC30" s="675"/>
      <c r="AD30" s="676" t="s">
        <v>173</v>
      </c>
      <c r="AE30" s="676"/>
      <c r="AF30" s="676"/>
      <c r="AG30" s="676"/>
      <c r="AH30" s="676"/>
      <c r="AI30" s="676"/>
      <c r="AJ30" s="676"/>
      <c r="AK30" s="676"/>
      <c r="AL30" s="645" t="s">
        <v>173</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304</v>
      </c>
      <c r="BH30" s="716"/>
      <c r="BI30" s="716"/>
      <c r="BJ30" s="716"/>
      <c r="BK30" s="716"/>
      <c r="BL30" s="716"/>
      <c r="BM30" s="716"/>
      <c r="BN30" s="716"/>
      <c r="BO30" s="716"/>
      <c r="BP30" s="716"/>
      <c r="BQ30" s="717"/>
      <c r="BR30" s="703" t="s">
        <v>305</v>
      </c>
      <c r="BS30" s="716"/>
      <c r="BT30" s="716"/>
      <c r="BU30" s="716"/>
      <c r="BV30" s="716"/>
      <c r="BW30" s="716"/>
      <c r="BX30" s="716"/>
      <c r="BY30" s="716"/>
      <c r="BZ30" s="716"/>
      <c r="CA30" s="716"/>
      <c r="CB30" s="717"/>
      <c r="CD30" s="729"/>
      <c r="CE30" s="730"/>
      <c r="CF30" s="681" t="s">
        <v>306</v>
      </c>
      <c r="CG30" s="682"/>
      <c r="CH30" s="682"/>
      <c r="CI30" s="682"/>
      <c r="CJ30" s="682"/>
      <c r="CK30" s="682"/>
      <c r="CL30" s="682"/>
      <c r="CM30" s="682"/>
      <c r="CN30" s="682"/>
      <c r="CO30" s="682"/>
      <c r="CP30" s="682"/>
      <c r="CQ30" s="683"/>
      <c r="CR30" s="642">
        <v>416953</v>
      </c>
      <c r="CS30" s="643"/>
      <c r="CT30" s="643"/>
      <c r="CU30" s="643"/>
      <c r="CV30" s="643"/>
      <c r="CW30" s="643"/>
      <c r="CX30" s="643"/>
      <c r="CY30" s="644"/>
      <c r="CZ30" s="645">
        <v>6.4</v>
      </c>
      <c r="DA30" s="663"/>
      <c r="DB30" s="663"/>
      <c r="DC30" s="664"/>
      <c r="DD30" s="648">
        <v>374669</v>
      </c>
      <c r="DE30" s="643"/>
      <c r="DF30" s="643"/>
      <c r="DG30" s="643"/>
      <c r="DH30" s="643"/>
      <c r="DI30" s="643"/>
      <c r="DJ30" s="643"/>
      <c r="DK30" s="644"/>
      <c r="DL30" s="648">
        <v>374669</v>
      </c>
      <c r="DM30" s="643"/>
      <c r="DN30" s="643"/>
      <c r="DO30" s="643"/>
      <c r="DP30" s="643"/>
      <c r="DQ30" s="643"/>
      <c r="DR30" s="643"/>
      <c r="DS30" s="643"/>
      <c r="DT30" s="643"/>
      <c r="DU30" s="643"/>
      <c r="DV30" s="644"/>
      <c r="DW30" s="645">
        <v>13.2</v>
      </c>
      <c r="DX30" s="663"/>
      <c r="DY30" s="663"/>
      <c r="DZ30" s="663"/>
      <c r="EA30" s="663"/>
      <c r="EB30" s="663"/>
      <c r="EC30" s="684"/>
    </row>
    <row r="31" spans="2:133" ht="11.25" customHeight="1" x14ac:dyDescent="0.15">
      <c r="B31" s="639" t="s">
        <v>307</v>
      </c>
      <c r="C31" s="640"/>
      <c r="D31" s="640"/>
      <c r="E31" s="640"/>
      <c r="F31" s="640"/>
      <c r="G31" s="640"/>
      <c r="H31" s="640"/>
      <c r="I31" s="640"/>
      <c r="J31" s="640"/>
      <c r="K31" s="640"/>
      <c r="L31" s="640"/>
      <c r="M31" s="640"/>
      <c r="N31" s="640"/>
      <c r="O31" s="640"/>
      <c r="P31" s="640"/>
      <c r="Q31" s="641"/>
      <c r="R31" s="642">
        <v>1894714</v>
      </c>
      <c r="S31" s="643"/>
      <c r="T31" s="643"/>
      <c r="U31" s="643"/>
      <c r="V31" s="643"/>
      <c r="W31" s="643"/>
      <c r="X31" s="643"/>
      <c r="Y31" s="644"/>
      <c r="Z31" s="675">
        <v>27.3</v>
      </c>
      <c r="AA31" s="675"/>
      <c r="AB31" s="675"/>
      <c r="AC31" s="675"/>
      <c r="AD31" s="676" t="s">
        <v>173</v>
      </c>
      <c r="AE31" s="676"/>
      <c r="AF31" s="676"/>
      <c r="AG31" s="676"/>
      <c r="AH31" s="676"/>
      <c r="AI31" s="676"/>
      <c r="AJ31" s="676"/>
      <c r="AK31" s="676"/>
      <c r="AL31" s="645" t="s">
        <v>173</v>
      </c>
      <c r="AM31" s="646"/>
      <c r="AN31" s="646"/>
      <c r="AO31" s="677"/>
      <c r="AP31" s="718" t="s">
        <v>308</v>
      </c>
      <c r="AQ31" s="719"/>
      <c r="AR31" s="719"/>
      <c r="AS31" s="719"/>
      <c r="AT31" s="724" t="s">
        <v>309</v>
      </c>
      <c r="AU31" s="231"/>
      <c r="AV31" s="231"/>
      <c r="AW31" s="231"/>
      <c r="AX31" s="708" t="s">
        <v>187</v>
      </c>
      <c r="AY31" s="709"/>
      <c r="AZ31" s="709"/>
      <c r="BA31" s="709"/>
      <c r="BB31" s="709"/>
      <c r="BC31" s="709"/>
      <c r="BD31" s="709"/>
      <c r="BE31" s="709"/>
      <c r="BF31" s="710"/>
      <c r="BG31" s="711">
        <v>98.4</v>
      </c>
      <c r="BH31" s="712"/>
      <c r="BI31" s="712"/>
      <c r="BJ31" s="712"/>
      <c r="BK31" s="712"/>
      <c r="BL31" s="712"/>
      <c r="BM31" s="713">
        <v>92.9</v>
      </c>
      <c r="BN31" s="712"/>
      <c r="BO31" s="712"/>
      <c r="BP31" s="712"/>
      <c r="BQ31" s="714"/>
      <c r="BR31" s="711">
        <v>98.3</v>
      </c>
      <c r="BS31" s="712"/>
      <c r="BT31" s="712"/>
      <c r="BU31" s="712"/>
      <c r="BV31" s="712"/>
      <c r="BW31" s="712"/>
      <c r="BX31" s="713">
        <v>92.1</v>
      </c>
      <c r="BY31" s="712"/>
      <c r="BZ31" s="712"/>
      <c r="CA31" s="712"/>
      <c r="CB31" s="714"/>
      <c r="CD31" s="729"/>
      <c r="CE31" s="730"/>
      <c r="CF31" s="681" t="s">
        <v>310</v>
      </c>
      <c r="CG31" s="682"/>
      <c r="CH31" s="682"/>
      <c r="CI31" s="682"/>
      <c r="CJ31" s="682"/>
      <c r="CK31" s="682"/>
      <c r="CL31" s="682"/>
      <c r="CM31" s="682"/>
      <c r="CN31" s="682"/>
      <c r="CO31" s="682"/>
      <c r="CP31" s="682"/>
      <c r="CQ31" s="683"/>
      <c r="CR31" s="642">
        <v>36205</v>
      </c>
      <c r="CS31" s="661"/>
      <c r="CT31" s="661"/>
      <c r="CU31" s="661"/>
      <c r="CV31" s="661"/>
      <c r="CW31" s="661"/>
      <c r="CX31" s="661"/>
      <c r="CY31" s="662"/>
      <c r="CZ31" s="645">
        <v>0.6</v>
      </c>
      <c r="DA31" s="663"/>
      <c r="DB31" s="663"/>
      <c r="DC31" s="664"/>
      <c r="DD31" s="648">
        <v>32741</v>
      </c>
      <c r="DE31" s="661"/>
      <c r="DF31" s="661"/>
      <c r="DG31" s="661"/>
      <c r="DH31" s="661"/>
      <c r="DI31" s="661"/>
      <c r="DJ31" s="661"/>
      <c r="DK31" s="662"/>
      <c r="DL31" s="648">
        <v>32741</v>
      </c>
      <c r="DM31" s="661"/>
      <c r="DN31" s="661"/>
      <c r="DO31" s="661"/>
      <c r="DP31" s="661"/>
      <c r="DQ31" s="661"/>
      <c r="DR31" s="661"/>
      <c r="DS31" s="661"/>
      <c r="DT31" s="661"/>
      <c r="DU31" s="661"/>
      <c r="DV31" s="662"/>
      <c r="DW31" s="645">
        <v>1.2</v>
      </c>
      <c r="DX31" s="663"/>
      <c r="DY31" s="663"/>
      <c r="DZ31" s="663"/>
      <c r="EA31" s="663"/>
      <c r="EB31" s="663"/>
      <c r="EC31" s="684"/>
    </row>
    <row r="32" spans="2:133" ht="11.25" customHeight="1" x14ac:dyDescent="0.15">
      <c r="B32" s="733" t="s">
        <v>311</v>
      </c>
      <c r="C32" s="734"/>
      <c r="D32" s="734"/>
      <c r="E32" s="734"/>
      <c r="F32" s="734"/>
      <c r="G32" s="734"/>
      <c r="H32" s="734"/>
      <c r="I32" s="734"/>
      <c r="J32" s="734"/>
      <c r="K32" s="734"/>
      <c r="L32" s="734"/>
      <c r="M32" s="734"/>
      <c r="N32" s="734"/>
      <c r="O32" s="734"/>
      <c r="P32" s="734"/>
      <c r="Q32" s="735"/>
      <c r="R32" s="642" t="s">
        <v>173</v>
      </c>
      <c r="S32" s="643"/>
      <c r="T32" s="643"/>
      <c r="U32" s="643"/>
      <c r="V32" s="643"/>
      <c r="W32" s="643"/>
      <c r="X32" s="643"/>
      <c r="Y32" s="644"/>
      <c r="Z32" s="675" t="s">
        <v>173</v>
      </c>
      <c r="AA32" s="675"/>
      <c r="AB32" s="675"/>
      <c r="AC32" s="675"/>
      <c r="AD32" s="676" t="s">
        <v>173</v>
      </c>
      <c r="AE32" s="676"/>
      <c r="AF32" s="676"/>
      <c r="AG32" s="676"/>
      <c r="AH32" s="676"/>
      <c r="AI32" s="676"/>
      <c r="AJ32" s="676"/>
      <c r="AK32" s="676"/>
      <c r="AL32" s="645" t="s">
        <v>173</v>
      </c>
      <c r="AM32" s="646"/>
      <c r="AN32" s="646"/>
      <c r="AO32" s="677"/>
      <c r="AP32" s="720"/>
      <c r="AQ32" s="721"/>
      <c r="AR32" s="721"/>
      <c r="AS32" s="721"/>
      <c r="AT32" s="725"/>
      <c r="AU32" s="230" t="s">
        <v>312</v>
      </c>
      <c r="AV32" s="230"/>
      <c r="AW32" s="230"/>
      <c r="AX32" s="639" t="s">
        <v>313</v>
      </c>
      <c r="AY32" s="640"/>
      <c r="AZ32" s="640"/>
      <c r="BA32" s="640"/>
      <c r="BB32" s="640"/>
      <c r="BC32" s="640"/>
      <c r="BD32" s="640"/>
      <c r="BE32" s="640"/>
      <c r="BF32" s="641"/>
      <c r="BG32" s="715">
        <v>98.7</v>
      </c>
      <c r="BH32" s="661"/>
      <c r="BI32" s="661"/>
      <c r="BJ32" s="661"/>
      <c r="BK32" s="661"/>
      <c r="BL32" s="661"/>
      <c r="BM32" s="646">
        <v>96</v>
      </c>
      <c r="BN32" s="707"/>
      <c r="BO32" s="707"/>
      <c r="BP32" s="707"/>
      <c r="BQ32" s="688"/>
      <c r="BR32" s="715">
        <v>98.5</v>
      </c>
      <c r="BS32" s="661"/>
      <c r="BT32" s="661"/>
      <c r="BU32" s="661"/>
      <c r="BV32" s="661"/>
      <c r="BW32" s="661"/>
      <c r="BX32" s="646">
        <v>95.4</v>
      </c>
      <c r="BY32" s="707"/>
      <c r="BZ32" s="707"/>
      <c r="CA32" s="707"/>
      <c r="CB32" s="688"/>
      <c r="CD32" s="731"/>
      <c r="CE32" s="732"/>
      <c r="CF32" s="681" t="s">
        <v>314</v>
      </c>
      <c r="CG32" s="682"/>
      <c r="CH32" s="682"/>
      <c r="CI32" s="682"/>
      <c r="CJ32" s="682"/>
      <c r="CK32" s="682"/>
      <c r="CL32" s="682"/>
      <c r="CM32" s="682"/>
      <c r="CN32" s="682"/>
      <c r="CO32" s="682"/>
      <c r="CP32" s="682"/>
      <c r="CQ32" s="683"/>
      <c r="CR32" s="642">
        <v>2340</v>
      </c>
      <c r="CS32" s="643"/>
      <c r="CT32" s="643"/>
      <c r="CU32" s="643"/>
      <c r="CV32" s="643"/>
      <c r="CW32" s="643"/>
      <c r="CX32" s="643"/>
      <c r="CY32" s="644"/>
      <c r="CZ32" s="645">
        <v>0</v>
      </c>
      <c r="DA32" s="663"/>
      <c r="DB32" s="663"/>
      <c r="DC32" s="664"/>
      <c r="DD32" s="648">
        <v>2340</v>
      </c>
      <c r="DE32" s="643"/>
      <c r="DF32" s="643"/>
      <c r="DG32" s="643"/>
      <c r="DH32" s="643"/>
      <c r="DI32" s="643"/>
      <c r="DJ32" s="643"/>
      <c r="DK32" s="644"/>
      <c r="DL32" s="648">
        <v>2340</v>
      </c>
      <c r="DM32" s="643"/>
      <c r="DN32" s="643"/>
      <c r="DO32" s="643"/>
      <c r="DP32" s="643"/>
      <c r="DQ32" s="643"/>
      <c r="DR32" s="643"/>
      <c r="DS32" s="643"/>
      <c r="DT32" s="643"/>
      <c r="DU32" s="643"/>
      <c r="DV32" s="644"/>
      <c r="DW32" s="645">
        <v>0.1</v>
      </c>
      <c r="DX32" s="663"/>
      <c r="DY32" s="663"/>
      <c r="DZ32" s="663"/>
      <c r="EA32" s="663"/>
      <c r="EB32" s="663"/>
      <c r="EC32" s="684"/>
    </row>
    <row r="33" spans="2:133" ht="11.25" customHeight="1" x14ac:dyDescent="0.15">
      <c r="B33" s="639" t="s">
        <v>315</v>
      </c>
      <c r="C33" s="640"/>
      <c r="D33" s="640"/>
      <c r="E33" s="640"/>
      <c r="F33" s="640"/>
      <c r="G33" s="640"/>
      <c r="H33" s="640"/>
      <c r="I33" s="640"/>
      <c r="J33" s="640"/>
      <c r="K33" s="640"/>
      <c r="L33" s="640"/>
      <c r="M33" s="640"/>
      <c r="N33" s="640"/>
      <c r="O33" s="640"/>
      <c r="P33" s="640"/>
      <c r="Q33" s="641"/>
      <c r="R33" s="642">
        <v>365964</v>
      </c>
      <c r="S33" s="643"/>
      <c r="T33" s="643"/>
      <c r="U33" s="643"/>
      <c r="V33" s="643"/>
      <c r="W33" s="643"/>
      <c r="X33" s="643"/>
      <c r="Y33" s="644"/>
      <c r="Z33" s="675">
        <v>5.3</v>
      </c>
      <c r="AA33" s="675"/>
      <c r="AB33" s="675"/>
      <c r="AC33" s="675"/>
      <c r="AD33" s="676" t="s">
        <v>173</v>
      </c>
      <c r="AE33" s="676"/>
      <c r="AF33" s="676"/>
      <c r="AG33" s="676"/>
      <c r="AH33" s="676"/>
      <c r="AI33" s="676"/>
      <c r="AJ33" s="676"/>
      <c r="AK33" s="676"/>
      <c r="AL33" s="645" t="s">
        <v>173</v>
      </c>
      <c r="AM33" s="646"/>
      <c r="AN33" s="646"/>
      <c r="AO33" s="677"/>
      <c r="AP33" s="722"/>
      <c r="AQ33" s="723"/>
      <c r="AR33" s="723"/>
      <c r="AS33" s="723"/>
      <c r="AT33" s="726"/>
      <c r="AU33" s="232"/>
      <c r="AV33" s="232"/>
      <c r="AW33" s="232"/>
      <c r="AX33" s="623" t="s">
        <v>316</v>
      </c>
      <c r="AY33" s="624"/>
      <c r="AZ33" s="624"/>
      <c r="BA33" s="624"/>
      <c r="BB33" s="624"/>
      <c r="BC33" s="624"/>
      <c r="BD33" s="624"/>
      <c r="BE33" s="624"/>
      <c r="BF33" s="625"/>
      <c r="BG33" s="706">
        <v>98.1</v>
      </c>
      <c r="BH33" s="627"/>
      <c r="BI33" s="627"/>
      <c r="BJ33" s="627"/>
      <c r="BK33" s="627"/>
      <c r="BL33" s="627"/>
      <c r="BM33" s="669">
        <v>88.9</v>
      </c>
      <c r="BN33" s="627"/>
      <c r="BO33" s="627"/>
      <c r="BP33" s="627"/>
      <c r="BQ33" s="671"/>
      <c r="BR33" s="706">
        <v>98.2</v>
      </c>
      <c r="BS33" s="627"/>
      <c r="BT33" s="627"/>
      <c r="BU33" s="627"/>
      <c r="BV33" s="627"/>
      <c r="BW33" s="627"/>
      <c r="BX33" s="669">
        <v>87.6</v>
      </c>
      <c r="BY33" s="627"/>
      <c r="BZ33" s="627"/>
      <c r="CA33" s="627"/>
      <c r="CB33" s="671"/>
      <c r="CD33" s="681" t="s">
        <v>317</v>
      </c>
      <c r="CE33" s="682"/>
      <c r="CF33" s="682"/>
      <c r="CG33" s="682"/>
      <c r="CH33" s="682"/>
      <c r="CI33" s="682"/>
      <c r="CJ33" s="682"/>
      <c r="CK33" s="682"/>
      <c r="CL33" s="682"/>
      <c r="CM33" s="682"/>
      <c r="CN33" s="682"/>
      <c r="CO33" s="682"/>
      <c r="CP33" s="682"/>
      <c r="CQ33" s="683"/>
      <c r="CR33" s="642">
        <v>3251719</v>
      </c>
      <c r="CS33" s="661"/>
      <c r="CT33" s="661"/>
      <c r="CU33" s="661"/>
      <c r="CV33" s="661"/>
      <c r="CW33" s="661"/>
      <c r="CX33" s="661"/>
      <c r="CY33" s="662"/>
      <c r="CZ33" s="645">
        <v>49.7</v>
      </c>
      <c r="DA33" s="663"/>
      <c r="DB33" s="663"/>
      <c r="DC33" s="664"/>
      <c r="DD33" s="648">
        <v>1673172</v>
      </c>
      <c r="DE33" s="661"/>
      <c r="DF33" s="661"/>
      <c r="DG33" s="661"/>
      <c r="DH33" s="661"/>
      <c r="DI33" s="661"/>
      <c r="DJ33" s="661"/>
      <c r="DK33" s="662"/>
      <c r="DL33" s="648">
        <v>1302940</v>
      </c>
      <c r="DM33" s="661"/>
      <c r="DN33" s="661"/>
      <c r="DO33" s="661"/>
      <c r="DP33" s="661"/>
      <c r="DQ33" s="661"/>
      <c r="DR33" s="661"/>
      <c r="DS33" s="661"/>
      <c r="DT33" s="661"/>
      <c r="DU33" s="661"/>
      <c r="DV33" s="662"/>
      <c r="DW33" s="645">
        <v>46</v>
      </c>
      <c r="DX33" s="663"/>
      <c r="DY33" s="663"/>
      <c r="DZ33" s="663"/>
      <c r="EA33" s="663"/>
      <c r="EB33" s="663"/>
      <c r="EC33" s="684"/>
    </row>
    <row r="34" spans="2:133" ht="11.25" customHeight="1" x14ac:dyDescent="0.15">
      <c r="B34" s="639" t="s">
        <v>318</v>
      </c>
      <c r="C34" s="640"/>
      <c r="D34" s="640"/>
      <c r="E34" s="640"/>
      <c r="F34" s="640"/>
      <c r="G34" s="640"/>
      <c r="H34" s="640"/>
      <c r="I34" s="640"/>
      <c r="J34" s="640"/>
      <c r="K34" s="640"/>
      <c r="L34" s="640"/>
      <c r="M34" s="640"/>
      <c r="N34" s="640"/>
      <c r="O34" s="640"/>
      <c r="P34" s="640"/>
      <c r="Q34" s="641"/>
      <c r="R34" s="642">
        <v>48568</v>
      </c>
      <c r="S34" s="643"/>
      <c r="T34" s="643"/>
      <c r="U34" s="643"/>
      <c r="V34" s="643"/>
      <c r="W34" s="643"/>
      <c r="X34" s="643"/>
      <c r="Y34" s="644"/>
      <c r="Z34" s="675">
        <v>0.7</v>
      </c>
      <c r="AA34" s="675"/>
      <c r="AB34" s="675"/>
      <c r="AC34" s="675"/>
      <c r="AD34" s="676">
        <v>3258</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319</v>
      </c>
      <c r="CE34" s="682"/>
      <c r="CF34" s="682"/>
      <c r="CG34" s="682"/>
      <c r="CH34" s="682"/>
      <c r="CI34" s="682"/>
      <c r="CJ34" s="682"/>
      <c r="CK34" s="682"/>
      <c r="CL34" s="682"/>
      <c r="CM34" s="682"/>
      <c r="CN34" s="682"/>
      <c r="CO34" s="682"/>
      <c r="CP34" s="682"/>
      <c r="CQ34" s="683"/>
      <c r="CR34" s="642">
        <v>655165</v>
      </c>
      <c r="CS34" s="643"/>
      <c r="CT34" s="643"/>
      <c r="CU34" s="643"/>
      <c r="CV34" s="643"/>
      <c r="CW34" s="643"/>
      <c r="CX34" s="643"/>
      <c r="CY34" s="644"/>
      <c r="CZ34" s="645">
        <v>10</v>
      </c>
      <c r="DA34" s="663"/>
      <c r="DB34" s="663"/>
      <c r="DC34" s="664"/>
      <c r="DD34" s="648">
        <v>377825</v>
      </c>
      <c r="DE34" s="643"/>
      <c r="DF34" s="643"/>
      <c r="DG34" s="643"/>
      <c r="DH34" s="643"/>
      <c r="DI34" s="643"/>
      <c r="DJ34" s="643"/>
      <c r="DK34" s="644"/>
      <c r="DL34" s="648">
        <v>304748</v>
      </c>
      <c r="DM34" s="643"/>
      <c r="DN34" s="643"/>
      <c r="DO34" s="643"/>
      <c r="DP34" s="643"/>
      <c r="DQ34" s="643"/>
      <c r="DR34" s="643"/>
      <c r="DS34" s="643"/>
      <c r="DT34" s="643"/>
      <c r="DU34" s="643"/>
      <c r="DV34" s="644"/>
      <c r="DW34" s="645">
        <v>10.8</v>
      </c>
      <c r="DX34" s="663"/>
      <c r="DY34" s="663"/>
      <c r="DZ34" s="663"/>
      <c r="EA34" s="663"/>
      <c r="EB34" s="663"/>
      <c r="EC34" s="684"/>
    </row>
    <row r="35" spans="2:133" ht="11.25" customHeight="1" x14ac:dyDescent="0.15">
      <c r="B35" s="639" t="s">
        <v>320</v>
      </c>
      <c r="C35" s="640"/>
      <c r="D35" s="640"/>
      <c r="E35" s="640"/>
      <c r="F35" s="640"/>
      <c r="G35" s="640"/>
      <c r="H35" s="640"/>
      <c r="I35" s="640"/>
      <c r="J35" s="640"/>
      <c r="K35" s="640"/>
      <c r="L35" s="640"/>
      <c r="M35" s="640"/>
      <c r="N35" s="640"/>
      <c r="O35" s="640"/>
      <c r="P35" s="640"/>
      <c r="Q35" s="641"/>
      <c r="R35" s="642">
        <v>18087</v>
      </c>
      <c r="S35" s="643"/>
      <c r="T35" s="643"/>
      <c r="U35" s="643"/>
      <c r="V35" s="643"/>
      <c r="W35" s="643"/>
      <c r="X35" s="643"/>
      <c r="Y35" s="644"/>
      <c r="Z35" s="675">
        <v>0.3</v>
      </c>
      <c r="AA35" s="675"/>
      <c r="AB35" s="675"/>
      <c r="AC35" s="675"/>
      <c r="AD35" s="676" t="s">
        <v>173</v>
      </c>
      <c r="AE35" s="676"/>
      <c r="AF35" s="676"/>
      <c r="AG35" s="676"/>
      <c r="AH35" s="676"/>
      <c r="AI35" s="676"/>
      <c r="AJ35" s="676"/>
      <c r="AK35" s="676"/>
      <c r="AL35" s="645" t="s">
        <v>173</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323</v>
      </c>
      <c r="CE35" s="682"/>
      <c r="CF35" s="682"/>
      <c r="CG35" s="682"/>
      <c r="CH35" s="682"/>
      <c r="CI35" s="682"/>
      <c r="CJ35" s="682"/>
      <c r="CK35" s="682"/>
      <c r="CL35" s="682"/>
      <c r="CM35" s="682"/>
      <c r="CN35" s="682"/>
      <c r="CO35" s="682"/>
      <c r="CP35" s="682"/>
      <c r="CQ35" s="683"/>
      <c r="CR35" s="642">
        <v>86926</v>
      </c>
      <c r="CS35" s="661"/>
      <c r="CT35" s="661"/>
      <c r="CU35" s="661"/>
      <c r="CV35" s="661"/>
      <c r="CW35" s="661"/>
      <c r="CX35" s="661"/>
      <c r="CY35" s="662"/>
      <c r="CZ35" s="645">
        <v>1.3</v>
      </c>
      <c r="DA35" s="663"/>
      <c r="DB35" s="663"/>
      <c r="DC35" s="664"/>
      <c r="DD35" s="648">
        <v>49017</v>
      </c>
      <c r="DE35" s="661"/>
      <c r="DF35" s="661"/>
      <c r="DG35" s="661"/>
      <c r="DH35" s="661"/>
      <c r="DI35" s="661"/>
      <c r="DJ35" s="661"/>
      <c r="DK35" s="662"/>
      <c r="DL35" s="648">
        <v>49017</v>
      </c>
      <c r="DM35" s="661"/>
      <c r="DN35" s="661"/>
      <c r="DO35" s="661"/>
      <c r="DP35" s="661"/>
      <c r="DQ35" s="661"/>
      <c r="DR35" s="661"/>
      <c r="DS35" s="661"/>
      <c r="DT35" s="661"/>
      <c r="DU35" s="661"/>
      <c r="DV35" s="662"/>
      <c r="DW35" s="645">
        <v>1.7</v>
      </c>
      <c r="DX35" s="663"/>
      <c r="DY35" s="663"/>
      <c r="DZ35" s="663"/>
      <c r="EA35" s="663"/>
      <c r="EB35" s="663"/>
      <c r="EC35" s="684"/>
    </row>
    <row r="36" spans="2:133" ht="11.25" customHeight="1" x14ac:dyDescent="0.15">
      <c r="B36" s="639" t="s">
        <v>324</v>
      </c>
      <c r="C36" s="640"/>
      <c r="D36" s="640"/>
      <c r="E36" s="640"/>
      <c r="F36" s="640"/>
      <c r="G36" s="640"/>
      <c r="H36" s="640"/>
      <c r="I36" s="640"/>
      <c r="J36" s="640"/>
      <c r="K36" s="640"/>
      <c r="L36" s="640"/>
      <c r="M36" s="640"/>
      <c r="N36" s="640"/>
      <c r="O36" s="640"/>
      <c r="P36" s="640"/>
      <c r="Q36" s="641"/>
      <c r="R36" s="642">
        <v>38396</v>
      </c>
      <c r="S36" s="643"/>
      <c r="T36" s="643"/>
      <c r="U36" s="643"/>
      <c r="V36" s="643"/>
      <c r="W36" s="643"/>
      <c r="X36" s="643"/>
      <c r="Y36" s="644"/>
      <c r="Z36" s="675">
        <v>0.6</v>
      </c>
      <c r="AA36" s="675"/>
      <c r="AB36" s="675"/>
      <c r="AC36" s="675"/>
      <c r="AD36" s="676" t="s">
        <v>173</v>
      </c>
      <c r="AE36" s="676"/>
      <c r="AF36" s="676"/>
      <c r="AG36" s="676"/>
      <c r="AH36" s="676"/>
      <c r="AI36" s="676"/>
      <c r="AJ36" s="676"/>
      <c r="AK36" s="676"/>
      <c r="AL36" s="645" t="s">
        <v>173</v>
      </c>
      <c r="AM36" s="646"/>
      <c r="AN36" s="646"/>
      <c r="AO36" s="677"/>
      <c r="AP36" s="235"/>
      <c r="AQ36" s="694" t="s">
        <v>325</v>
      </c>
      <c r="AR36" s="695"/>
      <c r="AS36" s="695"/>
      <c r="AT36" s="695"/>
      <c r="AU36" s="695"/>
      <c r="AV36" s="695"/>
      <c r="AW36" s="695"/>
      <c r="AX36" s="695"/>
      <c r="AY36" s="696"/>
      <c r="AZ36" s="697">
        <v>728839</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-30795</v>
      </c>
      <c r="BW36" s="698"/>
      <c r="BX36" s="698"/>
      <c r="BY36" s="698"/>
      <c r="BZ36" s="698"/>
      <c r="CA36" s="698"/>
      <c r="CB36" s="699"/>
      <c r="CD36" s="681" t="s">
        <v>327</v>
      </c>
      <c r="CE36" s="682"/>
      <c r="CF36" s="682"/>
      <c r="CG36" s="682"/>
      <c r="CH36" s="682"/>
      <c r="CI36" s="682"/>
      <c r="CJ36" s="682"/>
      <c r="CK36" s="682"/>
      <c r="CL36" s="682"/>
      <c r="CM36" s="682"/>
      <c r="CN36" s="682"/>
      <c r="CO36" s="682"/>
      <c r="CP36" s="682"/>
      <c r="CQ36" s="683"/>
      <c r="CR36" s="642">
        <v>1719660</v>
      </c>
      <c r="CS36" s="643"/>
      <c r="CT36" s="643"/>
      <c r="CU36" s="643"/>
      <c r="CV36" s="643"/>
      <c r="CW36" s="643"/>
      <c r="CX36" s="643"/>
      <c r="CY36" s="644"/>
      <c r="CZ36" s="645">
        <v>26.3</v>
      </c>
      <c r="DA36" s="663"/>
      <c r="DB36" s="663"/>
      <c r="DC36" s="664"/>
      <c r="DD36" s="648">
        <v>631985</v>
      </c>
      <c r="DE36" s="643"/>
      <c r="DF36" s="643"/>
      <c r="DG36" s="643"/>
      <c r="DH36" s="643"/>
      <c r="DI36" s="643"/>
      <c r="DJ36" s="643"/>
      <c r="DK36" s="644"/>
      <c r="DL36" s="648">
        <v>556176</v>
      </c>
      <c r="DM36" s="643"/>
      <c r="DN36" s="643"/>
      <c r="DO36" s="643"/>
      <c r="DP36" s="643"/>
      <c r="DQ36" s="643"/>
      <c r="DR36" s="643"/>
      <c r="DS36" s="643"/>
      <c r="DT36" s="643"/>
      <c r="DU36" s="643"/>
      <c r="DV36" s="644"/>
      <c r="DW36" s="645">
        <v>19.600000000000001</v>
      </c>
      <c r="DX36" s="663"/>
      <c r="DY36" s="663"/>
      <c r="DZ36" s="663"/>
      <c r="EA36" s="663"/>
      <c r="EB36" s="663"/>
      <c r="EC36" s="684"/>
    </row>
    <row r="37" spans="2:133" ht="11.25" customHeight="1" x14ac:dyDescent="0.15">
      <c r="B37" s="639" t="s">
        <v>328</v>
      </c>
      <c r="C37" s="640"/>
      <c r="D37" s="640"/>
      <c r="E37" s="640"/>
      <c r="F37" s="640"/>
      <c r="G37" s="640"/>
      <c r="H37" s="640"/>
      <c r="I37" s="640"/>
      <c r="J37" s="640"/>
      <c r="K37" s="640"/>
      <c r="L37" s="640"/>
      <c r="M37" s="640"/>
      <c r="N37" s="640"/>
      <c r="O37" s="640"/>
      <c r="P37" s="640"/>
      <c r="Q37" s="641"/>
      <c r="R37" s="642">
        <v>424342</v>
      </c>
      <c r="S37" s="643"/>
      <c r="T37" s="643"/>
      <c r="U37" s="643"/>
      <c r="V37" s="643"/>
      <c r="W37" s="643"/>
      <c r="X37" s="643"/>
      <c r="Y37" s="644"/>
      <c r="Z37" s="675">
        <v>6.1</v>
      </c>
      <c r="AA37" s="675"/>
      <c r="AB37" s="675"/>
      <c r="AC37" s="675"/>
      <c r="AD37" s="676" t="s">
        <v>173</v>
      </c>
      <c r="AE37" s="676"/>
      <c r="AF37" s="676"/>
      <c r="AG37" s="676"/>
      <c r="AH37" s="676"/>
      <c r="AI37" s="676"/>
      <c r="AJ37" s="676"/>
      <c r="AK37" s="676"/>
      <c r="AL37" s="645" t="s">
        <v>173</v>
      </c>
      <c r="AM37" s="646"/>
      <c r="AN37" s="646"/>
      <c r="AO37" s="677"/>
      <c r="AQ37" s="685" t="s">
        <v>329</v>
      </c>
      <c r="AR37" s="686"/>
      <c r="AS37" s="686"/>
      <c r="AT37" s="686"/>
      <c r="AU37" s="686"/>
      <c r="AV37" s="686"/>
      <c r="AW37" s="686"/>
      <c r="AX37" s="686"/>
      <c r="AY37" s="687"/>
      <c r="AZ37" s="642">
        <v>185084</v>
      </c>
      <c r="BA37" s="643"/>
      <c r="BB37" s="643"/>
      <c r="BC37" s="643"/>
      <c r="BD37" s="661"/>
      <c r="BE37" s="661"/>
      <c r="BF37" s="688"/>
      <c r="BG37" s="681" t="s">
        <v>330</v>
      </c>
      <c r="BH37" s="682"/>
      <c r="BI37" s="682"/>
      <c r="BJ37" s="682"/>
      <c r="BK37" s="682"/>
      <c r="BL37" s="682"/>
      <c r="BM37" s="682"/>
      <c r="BN37" s="682"/>
      <c r="BO37" s="682"/>
      <c r="BP37" s="682"/>
      <c r="BQ37" s="682"/>
      <c r="BR37" s="682"/>
      <c r="BS37" s="682"/>
      <c r="BT37" s="682"/>
      <c r="BU37" s="683"/>
      <c r="BV37" s="642">
        <v>-49794</v>
      </c>
      <c r="BW37" s="643"/>
      <c r="BX37" s="643"/>
      <c r="BY37" s="643"/>
      <c r="BZ37" s="643"/>
      <c r="CA37" s="643"/>
      <c r="CB37" s="689"/>
      <c r="CD37" s="681" t="s">
        <v>331</v>
      </c>
      <c r="CE37" s="682"/>
      <c r="CF37" s="682"/>
      <c r="CG37" s="682"/>
      <c r="CH37" s="682"/>
      <c r="CI37" s="682"/>
      <c r="CJ37" s="682"/>
      <c r="CK37" s="682"/>
      <c r="CL37" s="682"/>
      <c r="CM37" s="682"/>
      <c r="CN37" s="682"/>
      <c r="CO37" s="682"/>
      <c r="CP37" s="682"/>
      <c r="CQ37" s="683"/>
      <c r="CR37" s="642">
        <v>312216</v>
      </c>
      <c r="CS37" s="661"/>
      <c r="CT37" s="661"/>
      <c r="CU37" s="661"/>
      <c r="CV37" s="661"/>
      <c r="CW37" s="661"/>
      <c r="CX37" s="661"/>
      <c r="CY37" s="662"/>
      <c r="CZ37" s="645">
        <v>4.8</v>
      </c>
      <c r="DA37" s="663"/>
      <c r="DB37" s="663"/>
      <c r="DC37" s="664"/>
      <c r="DD37" s="648">
        <v>312216</v>
      </c>
      <c r="DE37" s="661"/>
      <c r="DF37" s="661"/>
      <c r="DG37" s="661"/>
      <c r="DH37" s="661"/>
      <c r="DI37" s="661"/>
      <c r="DJ37" s="661"/>
      <c r="DK37" s="662"/>
      <c r="DL37" s="648">
        <v>302958</v>
      </c>
      <c r="DM37" s="661"/>
      <c r="DN37" s="661"/>
      <c r="DO37" s="661"/>
      <c r="DP37" s="661"/>
      <c r="DQ37" s="661"/>
      <c r="DR37" s="661"/>
      <c r="DS37" s="661"/>
      <c r="DT37" s="661"/>
      <c r="DU37" s="661"/>
      <c r="DV37" s="662"/>
      <c r="DW37" s="645">
        <v>10.7</v>
      </c>
      <c r="DX37" s="663"/>
      <c r="DY37" s="663"/>
      <c r="DZ37" s="663"/>
      <c r="EA37" s="663"/>
      <c r="EB37" s="663"/>
      <c r="EC37" s="684"/>
    </row>
    <row r="38" spans="2:133" ht="11.25" customHeight="1" x14ac:dyDescent="0.15">
      <c r="B38" s="639" t="s">
        <v>332</v>
      </c>
      <c r="C38" s="640"/>
      <c r="D38" s="640"/>
      <c r="E38" s="640"/>
      <c r="F38" s="640"/>
      <c r="G38" s="640"/>
      <c r="H38" s="640"/>
      <c r="I38" s="640"/>
      <c r="J38" s="640"/>
      <c r="K38" s="640"/>
      <c r="L38" s="640"/>
      <c r="M38" s="640"/>
      <c r="N38" s="640"/>
      <c r="O38" s="640"/>
      <c r="P38" s="640"/>
      <c r="Q38" s="641"/>
      <c r="R38" s="642">
        <v>116962</v>
      </c>
      <c r="S38" s="643"/>
      <c r="T38" s="643"/>
      <c r="U38" s="643"/>
      <c r="V38" s="643"/>
      <c r="W38" s="643"/>
      <c r="X38" s="643"/>
      <c r="Y38" s="644"/>
      <c r="Z38" s="675">
        <v>1.7</v>
      </c>
      <c r="AA38" s="675"/>
      <c r="AB38" s="675"/>
      <c r="AC38" s="675"/>
      <c r="AD38" s="676">
        <v>29</v>
      </c>
      <c r="AE38" s="676"/>
      <c r="AF38" s="676"/>
      <c r="AG38" s="676"/>
      <c r="AH38" s="676"/>
      <c r="AI38" s="676"/>
      <c r="AJ38" s="676"/>
      <c r="AK38" s="676"/>
      <c r="AL38" s="645">
        <v>0</v>
      </c>
      <c r="AM38" s="646"/>
      <c r="AN38" s="646"/>
      <c r="AO38" s="677"/>
      <c r="AQ38" s="685" t="s">
        <v>333</v>
      </c>
      <c r="AR38" s="686"/>
      <c r="AS38" s="686"/>
      <c r="AT38" s="686"/>
      <c r="AU38" s="686"/>
      <c r="AV38" s="686"/>
      <c r="AW38" s="686"/>
      <c r="AX38" s="686"/>
      <c r="AY38" s="687"/>
      <c r="AZ38" s="642">
        <v>47400</v>
      </c>
      <c r="BA38" s="643"/>
      <c r="BB38" s="643"/>
      <c r="BC38" s="643"/>
      <c r="BD38" s="661"/>
      <c r="BE38" s="661"/>
      <c r="BF38" s="688"/>
      <c r="BG38" s="681" t="s">
        <v>334</v>
      </c>
      <c r="BH38" s="682"/>
      <c r="BI38" s="682"/>
      <c r="BJ38" s="682"/>
      <c r="BK38" s="682"/>
      <c r="BL38" s="682"/>
      <c r="BM38" s="682"/>
      <c r="BN38" s="682"/>
      <c r="BO38" s="682"/>
      <c r="BP38" s="682"/>
      <c r="BQ38" s="682"/>
      <c r="BR38" s="682"/>
      <c r="BS38" s="682"/>
      <c r="BT38" s="682"/>
      <c r="BU38" s="683"/>
      <c r="BV38" s="642">
        <v>1335</v>
      </c>
      <c r="BW38" s="643"/>
      <c r="BX38" s="643"/>
      <c r="BY38" s="643"/>
      <c r="BZ38" s="643"/>
      <c r="CA38" s="643"/>
      <c r="CB38" s="689"/>
      <c r="CD38" s="681" t="s">
        <v>335</v>
      </c>
      <c r="CE38" s="682"/>
      <c r="CF38" s="682"/>
      <c r="CG38" s="682"/>
      <c r="CH38" s="682"/>
      <c r="CI38" s="682"/>
      <c r="CJ38" s="682"/>
      <c r="CK38" s="682"/>
      <c r="CL38" s="682"/>
      <c r="CM38" s="682"/>
      <c r="CN38" s="682"/>
      <c r="CO38" s="682"/>
      <c r="CP38" s="682"/>
      <c r="CQ38" s="683"/>
      <c r="CR38" s="642">
        <v>496355</v>
      </c>
      <c r="CS38" s="643"/>
      <c r="CT38" s="643"/>
      <c r="CU38" s="643"/>
      <c r="CV38" s="643"/>
      <c r="CW38" s="643"/>
      <c r="CX38" s="643"/>
      <c r="CY38" s="644"/>
      <c r="CZ38" s="645">
        <v>7.6</v>
      </c>
      <c r="DA38" s="663"/>
      <c r="DB38" s="663"/>
      <c r="DC38" s="664"/>
      <c r="DD38" s="648">
        <v>413882</v>
      </c>
      <c r="DE38" s="643"/>
      <c r="DF38" s="643"/>
      <c r="DG38" s="643"/>
      <c r="DH38" s="643"/>
      <c r="DI38" s="643"/>
      <c r="DJ38" s="643"/>
      <c r="DK38" s="644"/>
      <c r="DL38" s="648">
        <v>392999</v>
      </c>
      <c r="DM38" s="643"/>
      <c r="DN38" s="643"/>
      <c r="DO38" s="643"/>
      <c r="DP38" s="643"/>
      <c r="DQ38" s="643"/>
      <c r="DR38" s="643"/>
      <c r="DS38" s="643"/>
      <c r="DT38" s="643"/>
      <c r="DU38" s="643"/>
      <c r="DV38" s="644"/>
      <c r="DW38" s="645">
        <v>13.9</v>
      </c>
      <c r="DX38" s="663"/>
      <c r="DY38" s="663"/>
      <c r="DZ38" s="663"/>
      <c r="EA38" s="663"/>
      <c r="EB38" s="663"/>
      <c r="EC38" s="684"/>
    </row>
    <row r="39" spans="2:133" ht="11.25" customHeight="1" x14ac:dyDescent="0.15">
      <c r="B39" s="639" t="s">
        <v>336</v>
      </c>
      <c r="C39" s="640"/>
      <c r="D39" s="640"/>
      <c r="E39" s="640"/>
      <c r="F39" s="640"/>
      <c r="G39" s="640"/>
      <c r="H39" s="640"/>
      <c r="I39" s="640"/>
      <c r="J39" s="640"/>
      <c r="K39" s="640"/>
      <c r="L39" s="640"/>
      <c r="M39" s="640"/>
      <c r="N39" s="640"/>
      <c r="O39" s="640"/>
      <c r="P39" s="640"/>
      <c r="Q39" s="641"/>
      <c r="R39" s="642">
        <v>625542</v>
      </c>
      <c r="S39" s="643"/>
      <c r="T39" s="643"/>
      <c r="U39" s="643"/>
      <c r="V39" s="643"/>
      <c r="W39" s="643"/>
      <c r="X39" s="643"/>
      <c r="Y39" s="644"/>
      <c r="Z39" s="675">
        <v>9</v>
      </c>
      <c r="AA39" s="675"/>
      <c r="AB39" s="675"/>
      <c r="AC39" s="675"/>
      <c r="AD39" s="676" t="s">
        <v>173</v>
      </c>
      <c r="AE39" s="676"/>
      <c r="AF39" s="676"/>
      <c r="AG39" s="676"/>
      <c r="AH39" s="676"/>
      <c r="AI39" s="676"/>
      <c r="AJ39" s="676"/>
      <c r="AK39" s="676"/>
      <c r="AL39" s="645" t="s">
        <v>173</v>
      </c>
      <c r="AM39" s="646"/>
      <c r="AN39" s="646"/>
      <c r="AO39" s="677"/>
      <c r="AQ39" s="685" t="s">
        <v>337</v>
      </c>
      <c r="AR39" s="686"/>
      <c r="AS39" s="686"/>
      <c r="AT39" s="686"/>
      <c r="AU39" s="686"/>
      <c r="AV39" s="686"/>
      <c r="AW39" s="686"/>
      <c r="AX39" s="686"/>
      <c r="AY39" s="687"/>
      <c r="AZ39" s="642" t="s">
        <v>173</v>
      </c>
      <c r="BA39" s="643"/>
      <c r="BB39" s="643"/>
      <c r="BC39" s="643"/>
      <c r="BD39" s="661"/>
      <c r="BE39" s="661"/>
      <c r="BF39" s="688"/>
      <c r="BG39" s="681" t="s">
        <v>338</v>
      </c>
      <c r="BH39" s="682"/>
      <c r="BI39" s="682"/>
      <c r="BJ39" s="682"/>
      <c r="BK39" s="682"/>
      <c r="BL39" s="682"/>
      <c r="BM39" s="682"/>
      <c r="BN39" s="682"/>
      <c r="BO39" s="682"/>
      <c r="BP39" s="682"/>
      <c r="BQ39" s="682"/>
      <c r="BR39" s="682"/>
      <c r="BS39" s="682"/>
      <c r="BT39" s="682"/>
      <c r="BU39" s="683"/>
      <c r="BV39" s="642">
        <v>2055</v>
      </c>
      <c r="BW39" s="643"/>
      <c r="BX39" s="643"/>
      <c r="BY39" s="643"/>
      <c r="BZ39" s="643"/>
      <c r="CA39" s="643"/>
      <c r="CB39" s="689"/>
      <c r="CD39" s="681" t="s">
        <v>339</v>
      </c>
      <c r="CE39" s="682"/>
      <c r="CF39" s="682"/>
      <c r="CG39" s="682"/>
      <c r="CH39" s="682"/>
      <c r="CI39" s="682"/>
      <c r="CJ39" s="682"/>
      <c r="CK39" s="682"/>
      <c r="CL39" s="682"/>
      <c r="CM39" s="682"/>
      <c r="CN39" s="682"/>
      <c r="CO39" s="682"/>
      <c r="CP39" s="682"/>
      <c r="CQ39" s="683"/>
      <c r="CR39" s="642">
        <v>246213</v>
      </c>
      <c r="CS39" s="661"/>
      <c r="CT39" s="661"/>
      <c r="CU39" s="661"/>
      <c r="CV39" s="661"/>
      <c r="CW39" s="661"/>
      <c r="CX39" s="661"/>
      <c r="CY39" s="662"/>
      <c r="CZ39" s="645">
        <v>3.8</v>
      </c>
      <c r="DA39" s="663"/>
      <c r="DB39" s="663"/>
      <c r="DC39" s="664"/>
      <c r="DD39" s="648">
        <v>200463</v>
      </c>
      <c r="DE39" s="661"/>
      <c r="DF39" s="661"/>
      <c r="DG39" s="661"/>
      <c r="DH39" s="661"/>
      <c r="DI39" s="661"/>
      <c r="DJ39" s="661"/>
      <c r="DK39" s="662"/>
      <c r="DL39" s="648" t="s">
        <v>173</v>
      </c>
      <c r="DM39" s="661"/>
      <c r="DN39" s="661"/>
      <c r="DO39" s="661"/>
      <c r="DP39" s="661"/>
      <c r="DQ39" s="661"/>
      <c r="DR39" s="661"/>
      <c r="DS39" s="661"/>
      <c r="DT39" s="661"/>
      <c r="DU39" s="661"/>
      <c r="DV39" s="662"/>
      <c r="DW39" s="645" t="s">
        <v>173</v>
      </c>
      <c r="DX39" s="663"/>
      <c r="DY39" s="663"/>
      <c r="DZ39" s="663"/>
      <c r="EA39" s="663"/>
      <c r="EB39" s="663"/>
      <c r="EC39" s="684"/>
    </row>
    <row r="40" spans="2:133" ht="11.25" customHeight="1" x14ac:dyDescent="0.15">
      <c r="B40" s="639" t="s">
        <v>340</v>
      </c>
      <c r="C40" s="640"/>
      <c r="D40" s="640"/>
      <c r="E40" s="640"/>
      <c r="F40" s="640"/>
      <c r="G40" s="640"/>
      <c r="H40" s="640"/>
      <c r="I40" s="640"/>
      <c r="J40" s="640"/>
      <c r="K40" s="640"/>
      <c r="L40" s="640"/>
      <c r="M40" s="640"/>
      <c r="N40" s="640"/>
      <c r="O40" s="640"/>
      <c r="P40" s="640"/>
      <c r="Q40" s="641"/>
      <c r="R40" s="642" t="s">
        <v>173</v>
      </c>
      <c r="S40" s="643"/>
      <c r="T40" s="643"/>
      <c r="U40" s="643"/>
      <c r="V40" s="643"/>
      <c r="W40" s="643"/>
      <c r="X40" s="643"/>
      <c r="Y40" s="644"/>
      <c r="Z40" s="675" t="s">
        <v>173</v>
      </c>
      <c r="AA40" s="675"/>
      <c r="AB40" s="675"/>
      <c r="AC40" s="675"/>
      <c r="AD40" s="676" t="s">
        <v>173</v>
      </c>
      <c r="AE40" s="676"/>
      <c r="AF40" s="676"/>
      <c r="AG40" s="676"/>
      <c r="AH40" s="676"/>
      <c r="AI40" s="676"/>
      <c r="AJ40" s="676"/>
      <c r="AK40" s="676"/>
      <c r="AL40" s="645" t="s">
        <v>173</v>
      </c>
      <c r="AM40" s="646"/>
      <c r="AN40" s="646"/>
      <c r="AO40" s="677"/>
      <c r="AQ40" s="685" t="s">
        <v>341</v>
      </c>
      <c r="AR40" s="686"/>
      <c r="AS40" s="686"/>
      <c r="AT40" s="686"/>
      <c r="AU40" s="686"/>
      <c r="AV40" s="686"/>
      <c r="AW40" s="686"/>
      <c r="AX40" s="686"/>
      <c r="AY40" s="687"/>
      <c r="AZ40" s="642" t="s">
        <v>173</v>
      </c>
      <c r="BA40" s="643"/>
      <c r="BB40" s="643"/>
      <c r="BC40" s="643"/>
      <c r="BD40" s="661"/>
      <c r="BE40" s="661"/>
      <c r="BF40" s="688"/>
      <c r="BG40" s="690" t="s">
        <v>342</v>
      </c>
      <c r="BH40" s="691"/>
      <c r="BI40" s="691"/>
      <c r="BJ40" s="691"/>
      <c r="BK40" s="691"/>
      <c r="BL40" s="236"/>
      <c r="BM40" s="682" t="s">
        <v>343</v>
      </c>
      <c r="BN40" s="682"/>
      <c r="BO40" s="682"/>
      <c r="BP40" s="682"/>
      <c r="BQ40" s="682"/>
      <c r="BR40" s="682"/>
      <c r="BS40" s="682"/>
      <c r="BT40" s="682"/>
      <c r="BU40" s="683"/>
      <c r="BV40" s="642">
        <v>70</v>
      </c>
      <c r="BW40" s="643"/>
      <c r="BX40" s="643"/>
      <c r="BY40" s="643"/>
      <c r="BZ40" s="643"/>
      <c r="CA40" s="643"/>
      <c r="CB40" s="689"/>
      <c r="CD40" s="681" t="s">
        <v>344</v>
      </c>
      <c r="CE40" s="682"/>
      <c r="CF40" s="682"/>
      <c r="CG40" s="682"/>
      <c r="CH40" s="682"/>
      <c r="CI40" s="682"/>
      <c r="CJ40" s="682"/>
      <c r="CK40" s="682"/>
      <c r="CL40" s="682"/>
      <c r="CM40" s="682"/>
      <c r="CN40" s="682"/>
      <c r="CO40" s="682"/>
      <c r="CP40" s="682"/>
      <c r="CQ40" s="683"/>
      <c r="CR40" s="642">
        <v>47400</v>
      </c>
      <c r="CS40" s="643"/>
      <c r="CT40" s="643"/>
      <c r="CU40" s="643"/>
      <c r="CV40" s="643"/>
      <c r="CW40" s="643"/>
      <c r="CX40" s="643"/>
      <c r="CY40" s="644"/>
      <c r="CZ40" s="645">
        <v>0.7</v>
      </c>
      <c r="DA40" s="663"/>
      <c r="DB40" s="663"/>
      <c r="DC40" s="664"/>
      <c r="DD40" s="648" t="s">
        <v>173</v>
      </c>
      <c r="DE40" s="643"/>
      <c r="DF40" s="643"/>
      <c r="DG40" s="643"/>
      <c r="DH40" s="643"/>
      <c r="DI40" s="643"/>
      <c r="DJ40" s="643"/>
      <c r="DK40" s="644"/>
      <c r="DL40" s="648" t="s">
        <v>173</v>
      </c>
      <c r="DM40" s="643"/>
      <c r="DN40" s="643"/>
      <c r="DO40" s="643"/>
      <c r="DP40" s="643"/>
      <c r="DQ40" s="643"/>
      <c r="DR40" s="643"/>
      <c r="DS40" s="643"/>
      <c r="DT40" s="643"/>
      <c r="DU40" s="643"/>
      <c r="DV40" s="644"/>
      <c r="DW40" s="645" t="s">
        <v>173</v>
      </c>
      <c r="DX40" s="663"/>
      <c r="DY40" s="663"/>
      <c r="DZ40" s="663"/>
      <c r="EA40" s="663"/>
      <c r="EB40" s="663"/>
      <c r="EC40" s="684"/>
    </row>
    <row r="41" spans="2:133" ht="11.25" customHeight="1" x14ac:dyDescent="0.15">
      <c r="B41" s="639" t="s">
        <v>345</v>
      </c>
      <c r="C41" s="640"/>
      <c r="D41" s="640"/>
      <c r="E41" s="640"/>
      <c r="F41" s="640"/>
      <c r="G41" s="640"/>
      <c r="H41" s="640"/>
      <c r="I41" s="640"/>
      <c r="J41" s="640"/>
      <c r="K41" s="640"/>
      <c r="L41" s="640"/>
      <c r="M41" s="640"/>
      <c r="N41" s="640"/>
      <c r="O41" s="640"/>
      <c r="P41" s="640"/>
      <c r="Q41" s="641"/>
      <c r="R41" s="642" t="s">
        <v>173</v>
      </c>
      <c r="S41" s="643"/>
      <c r="T41" s="643"/>
      <c r="U41" s="643"/>
      <c r="V41" s="643"/>
      <c r="W41" s="643"/>
      <c r="X41" s="643"/>
      <c r="Y41" s="644"/>
      <c r="Z41" s="675" t="s">
        <v>173</v>
      </c>
      <c r="AA41" s="675"/>
      <c r="AB41" s="675"/>
      <c r="AC41" s="675"/>
      <c r="AD41" s="676" t="s">
        <v>173</v>
      </c>
      <c r="AE41" s="676"/>
      <c r="AF41" s="676"/>
      <c r="AG41" s="676"/>
      <c r="AH41" s="676"/>
      <c r="AI41" s="676"/>
      <c r="AJ41" s="676"/>
      <c r="AK41" s="676"/>
      <c r="AL41" s="645" t="s">
        <v>173</v>
      </c>
      <c r="AM41" s="646"/>
      <c r="AN41" s="646"/>
      <c r="AO41" s="677"/>
      <c r="AQ41" s="685" t="s">
        <v>346</v>
      </c>
      <c r="AR41" s="686"/>
      <c r="AS41" s="686"/>
      <c r="AT41" s="686"/>
      <c r="AU41" s="686"/>
      <c r="AV41" s="686"/>
      <c r="AW41" s="686"/>
      <c r="AX41" s="686"/>
      <c r="AY41" s="687"/>
      <c r="AZ41" s="642">
        <v>142667</v>
      </c>
      <c r="BA41" s="643"/>
      <c r="BB41" s="643"/>
      <c r="BC41" s="643"/>
      <c r="BD41" s="661"/>
      <c r="BE41" s="661"/>
      <c r="BF41" s="688"/>
      <c r="BG41" s="690"/>
      <c r="BH41" s="691"/>
      <c r="BI41" s="691"/>
      <c r="BJ41" s="691"/>
      <c r="BK41" s="691"/>
      <c r="BL41" s="236"/>
      <c r="BM41" s="682" t="s">
        <v>347</v>
      </c>
      <c r="BN41" s="682"/>
      <c r="BO41" s="682"/>
      <c r="BP41" s="682"/>
      <c r="BQ41" s="682"/>
      <c r="BR41" s="682"/>
      <c r="BS41" s="682"/>
      <c r="BT41" s="682"/>
      <c r="BU41" s="683"/>
      <c r="BV41" s="642">
        <v>1</v>
      </c>
      <c r="BW41" s="643"/>
      <c r="BX41" s="643"/>
      <c r="BY41" s="643"/>
      <c r="BZ41" s="643"/>
      <c r="CA41" s="643"/>
      <c r="CB41" s="689"/>
      <c r="CD41" s="681" t="s">
        <v>348</v>
      </c>
      <c r="CE41" s="682"/>
      <c r="CF41" s="682"/>
      <c r="CG41" s="682"/>
      <c r="CH41" s="682"/>
      <c r="CI41" s="682"/>
      <c r="CJ41" s="682"/>
      <c r="CK41" s="682"/>
      <c r="CL41" s="682"/>
      <c r="CM41" s="682"/>
      <c r="CN41" s="682"/>
      <c r="CO41" s="682"/>
      <c r="CP41" s="682"/>
      <c r="CQ41" s="683"/>
      <c r="CR41" s="642" t="s">
        <v>173</v>
      </c>
      <c r="CS41" s="661"/>
      <c r="CT41" s="661"/>
      <c r="CU41" s="661"/>
      <c r="CV41" s="661"/>
      <c r="CW41" s="661"/>
      <c r="CX41" s="661"/>
      <c r="CY41" s="662"/>
      <c r="CZ41" s="645" t="s">
        <v>173</v>
      </c>
      <c r="DA41" s="663"/>
      <c r="DB41" s="663"/>
      <c r="DC41" s="664"/>
      <c r="DD41" s="648" t="s">
        <v>173</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81094</v>
      </c>
      <c r="S42" s="643"/>
      <c r="T42" s="643"/>
      <c r="U42" s="643"/>
      <c r="V42" s="643"/>
      <c r="W42" s="643"/>
      <c r="X42" s="643"/>
      <c r="Y42" s="644"/>
      <c r="Z42" s="675">
        <v>1.2</v>
      </c>
      <c r="AA42" s="675"/>
      <c r="AB42" s="675"/>
      <c r="AC42" s="675"/>
      <c r="AD42" s="676" t="s">
        <v>173</v>
      </c>
      <c r="AE42" s="676"/>
      <c r="AF42" s="676"/>
      <c r="AG42" s="676"/>
      <c r="AH42" s="676"/>
      <c r="AI42" s="676"/>
      <c r="AJ42" s="676"/>
      <c r="AK42" s="676"/>
      <c r="AL42" s="645" t="s">
        <v>173</v>
      </c>
      <c r="AM42" s="646"/>
      <c r="AN42" s="646"/>
      <c r="AO42" s="677"/>
      <c r="AQ42" s="678" t="s">
        <v>350</v>
      </c>
      <c r="AR42" s="679"/>
      <c r="AS42" s="679"/>
      <c r="AT42" s="679"/>
      <c r="AU42" s="679"/>
      <c r="AV42" s="679"/>
      <c r="AW42" s="679"/>
      <c r="AX42" s="679"/>
      <c r="AY42" s="680"/>
      <c r="AZ42" s="626">
        <v>353688</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346</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828583</v>
      </c>
      <c r="CS42" s="643"/>
      <c r="CT42" s="643"/>
      <c r="CU42" s="643"/>
      <c r="CV42" s="643"/>
      <c r="CW42" s="643"/>
      <c r="CX42" s="643"/>
      <c r="CY42" s="644"/>
      <c r="CZ42" s="645">
        <v>12.7</v>
      </c>
      <c r="DA42" s="646"/>
      <c r="DB42" s="646"/>
      <c r="DC42" s="647"/>
      <c r="DD42" s="648">
        <v>147589</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6950620</v>
      </c>
      <c r="S43" s="665"/>
      <c r="T43" s="665"/>
      <c r="U43" s="665"/>
      <c r="V43" s="665"/>
      <c r="W43" s="665"/>
      <c r="X43" s="665"/>
      <c r="Y43" s="666"/>
      <c r="Z43" s="667">
        <v>100</v>
      </c>
      <c r="AA43" s="667"/>
      <c r="AB43" s="667"/>
      <c r="AC43" s="667"/>
      <c r="AD43" s="668">
        <v>2753005</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17772</v>
      </c>
      <c r="CS43" s="661"/>
      <c r="CT43" s="661"/>
      <c r="CU43" s="661"/>
      <c r="CV43" s="661"/>
      <c r="CW43" s="661"/>
      <c r="CX43" s="661"/>
      <c r="CY43" s="662"/>
      <c r="CZ43" s="645">
        <v>0.3</v>
      </c>
      <c r="DA43" s="663"/>
      <c r="DB43" s="663"/>
      <c r="DC43" s="664"/>
      <c r="DD43" s="648">
        <v>17772</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355</v>
      </c>
      <c r="CG44" s="640"/>
      <c r="CH44" s="640"/>
      <c r="CI44" s="640"/>
      <c r="CJ44" s="640"/>
      <c r="CK44" s="640"/>
      <c r="CL44" s="640"/>
      <c r="CM44" s="640"/>
      <c r="CN44" s="640"/>
      <c r="CO44" s="640"/>
      <c r="CP44" s="640"/>
      <c r="CQ44" s="641"/>
      <c r="CR44" s="642">
        <v>828163</v>
      </c>
      <c r="CS44" s="643"/>
      <c r="CT44" s="643"/>
      <c r="CU44" s="643"/>
      <c r="CV44" s="643"/>
      <c r="CW44" s="643"/>
      <c r="CX44" s="643"/>
      <c r="CY44" s="644"/>
      <c r="CZ44" s="645">
        <v>12.7</v>
      </c>
      <c r="DA44" s="646"/>
      <c r="DB44" s="646"/>
      <c r="DC44" s="647"/>
      <c r="DD44" s="648">
        <v>147569</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464928</v>
      </c>
      <c r="CS45" s="661"/>
      <c r="CT45" s="661"/>
      <c r="CU45" s="661"/>
      <c r="CV45" s="661"/>
      <c r="CW45" s="661"/>
      <c r="CX45" s="661"/>
      <c r="CY45" s="662"/>
      <c r="CZ45" s="645">
        <v>7.1</v>
      </c>
      <c r="DA45" s="663"/>
      <c r="DB45" s="663"/>
      <c r="DC45" s="664"/>
      <c r="DD45" s="648">
        <v>17491</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363235</v>
      </c>
      <c r="CS46" s="643"/>
      <c r="CT46" s="643"/>
      <c r="CU46" s="643"/>
      <c r="CV46" s="643"/>
      <c r="CW46" s="643"/>
      <c r="CX46" s="643"/>
      <c r="CY46" s="644"/>
      <c r="CZ46" s="645">
        <v>5.6</v>
      </c>
      <c r="DA46" s="646"/>
      <c r="DB46" s="646"/>
      <c r="DC46" s="647"/>
      <c r="DD46" s="648">
        <v>130078</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v>420</v>
      </c>
      <c r="CS47" s="661"/>
      <c r="CT47" s="661"/>
      <c r="CU47" s="661"/>
      <c r="CV47" s="661"/>
      <c r="CW47" s="661"/>
      <c r="CX47" s="661"/>
      <c r="CY47" s="662"/>
      <c r="CZ47" s="645">
        <v>0</v>
      </c>
      <c r="DA47" s="663"/>
      <c r="DB47" s="663"/>
      <c r="DC47" s="664"/>
      <c r="DD47" s="648">
        <v>20</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173</v>
      </c>
      <c r="CS48" s="643"/>
      <c r="CT48" s="643"/>
      <c r="CU48" s="643"/>
      <c r="CV48" s="643"/>
      <c r="CW48" s="643"/>
      <c r="CX48" s="643"/>
      <c r="CY48" s="644"/>
      <c r="CZ48" s="645" t="s">
        <v>363</v>
      </c>
      <c r="DA48" s="646"/>
      <c r="DB48" s="646"/>
      <c r="DC48" s="647"/>
      <c r="DD48" s="648" t="s">
        <v>173</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6544019</v>
      </c>
      <c r="CS49" s="627"/>
      <c r="CT49" s="627"/>
      <c r="CU49" s="627"/>
      <c r="CV49" s="627"/>
      <c r="CW49" s="627"/>
      <c r="CX49" s="627"/>
      <c r="CY49" s="628"/>
      <c r="CZ49" s="629">
        <v>100</v>
      </c>
      <c r="DA49" s="630"/>
      <c r="DB49" s="630"/>
      <c r="DC49" s="631"/>
      <c r="DD49" s="632">
        <v>3285945</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SYV7oSVrGCRk3jfB7VIFa6Fz7o7OHhF401+7pWxj8X9YCutzmDx98PyJPbnswusIgibYaKJGhANhH5cKPeVjpQ==" saltValue="F5TrZ7AJfOu7ev34fPxgx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horizontalDpi="1200" verticalDpi="12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366</v>
      </c>
      <c r="DK2" s="1168"/>
      <c r="DL2" s="1168"/>
      <c r="DM2" s="1168"/>
      <c r="DN2" s="1168"/>
      <c r="DO2" s="1169"/>
      <c r="DP2" s="251"/>
      <c r="DQ2" s="1167" t="s">
        <v>367</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368</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370</v>
      </c>
      <c r="B5" s="1053"/>
      <c r="C5" s="1053"/>
      <c r="D5" s="1053"/>
      <c r="E5" s="1053"/>
      <c r="F5" s="1053"/>
      <c r="G5" s="1053"/>
      <c r="H5" s="1053"/>
      <c r="I5" s="1053"/>
      <c r="J5" s="1053"/>
      <c r="K5" s="1053"/>
      <c r="L5" s="1053"/>
      <c r="M5" s="1053"/>
      <c r="N5" s="1053"/>
      <c r="O5" s="1053"/>
      <c r="P5" s="1054"/>
      <c r="Q5" s="1058" t="s">
        <v>371</v>
      </c>
      <c r="R5" s="1059"/>
      <c r="S5" s="1059"/>
      <c r="T5" s="1059"/>
      <c r="U5" s="1060"/>
      <c r="V5" s="1058" t="s">
        <v>372</v>
      </c>
      <c r="W5" s="1059"/>
      <c r="X5" s="1059"/>
      <c r="Y5" s="1059"/>
      <c r="Z5" s="1060"/>
      <c r="AA5" s="1058" t="s">
        <v>373</v>
      </c>
      <c r="AB5" s="1059"/>
      <c r="AC5" s="1059"/>
      <c r="AD5" s="1059"/>
      <c r="AE5" s="1059"/>
      <c r="AF5" s="1170" t="s">
        <v>374</v>
      </c>
      <c r="AG5" s="1059"/>
      <c r="AH5" s="1059"/>
      <c r="AI5" s="1059"/>
      <c r="AJ5" s="1074"/>
      <c r="AK5" s="1059" t="s">
        <v>375</v>
      </c>
      <c r="AL5" s="1059"/>
      <c r="AM5" s="1059"/>
      <c r="AN5" s="1059"/>
      <c r="AO5" s="1060"/>
      <c r="AP5" s="1058" t="s">
        <v>376</v>
      </c>
      <c r="AQ5" s="1059"/>
      <c r="AR5" s="1059"/>
      <c r="AS5" s="1059"/>
      <c r="AT5" s="1060"/>
      <c r="AU5" s="1058" t="s">
        <v>377</v>
      </c>
      <c r="AV5" s="1059"/>
      <c r="AW5" s="1059"/>
      <c r="AX5" s="1059"/>
      <c r="AY5" s="1074"/>
      <c r="AZ5" s="258"/>
      <c r="BA5" s="258"/>
      <c r="BB5" s="258"/>
      <c r="BC5" s="258"/>
      <c r="BD5" s="258"/>
      <c r="BE5" s="259"/>
      <c r="BF5" s="259"/>
      <c r="BG5" s="259"/>
      <c r="BH5" s="259"/>
      <c r="BI5" s="259"/>
      <c r="BJ5" s="259"/>
      <c r="BK5" s="259"/>
      <c r="BL5" s="259"/>
      <c r="BM5" s="259"/>
      <c r="BN5" s="259"/>
      <c r="BO5" s="259"/>
      <c r="BP5" s="259"/>
      <c r="BQ5" s="1052" t="s">
        <v>378</v>
      </c>
      <c r="BR5" s="1053"/>
      <c r="BS5" s="1053"/>
      <c r="BT5" s="1053"/>
      <c r="BU5" s="1053"/>
      <c r="BV5" s="1053"/>
      <c r="BW5" s="1053"/>
      <c r="BX5" s="1053"/>
      <c r="BY5" s="1053"/>
      <c r="BZ5" s="1053"/>
      <c r="CA5" s="1053"/>
      <c r="CB5" s="1053"/>
      <c r="CC5" s="1053"/>
      <c r="CD5" s="1053"/>
      <c r="CE5" s="1053"/>
      <c r="CF5" s="1053"/>
      <c r="CG5" s="1054"/>
      <c r="CH5" s="1058" t="s">
        <v>379</v>
      </c>
      <c r="CI5" s="1059"/>
      <c r="CJ5" s="1059"/>
      <c r="CK5" s="1059"/>
      <c r="CL5" s="1060"/>
      <c r="CM5" s="1058" t="s">
        <v>380</v>
      </c>
      <c r="CN5" s="1059"/>
      <c r="CO5" s="1059"/>
      <c r="CP5" s="1059"/>
      <c r="CQ5" s="1060"/>
      <c r="CR5" s="1058" t="s">
        <v>381</v>
      </c>
      <c r="CS5" s="1059"/>
      <c r="CT5" s="1059"/>
      <c r="CU5" s="1059"/>
      <c r="CV5" s="1060"/>
      <c r="CW5" s="1058" t="s">
        <v>382</v>
      </c>
      <c r="CX5" s="1059"/>
      <c r="CY5" s="1059"/>
      <c r="CZ5" s="1059"/>
      <c r="DA5" s="1060"/>
      <c r="DB5" s="1058" t="s">
        <v>383</v>
      </c>
      <c r="DC5" s="1059"/>
      <c r="DD5" s="1059"/>
      <c r="DE5" s="1059"/>
      <c r="DF5" s="1060"/>
      <c r="DG5" s="1155" t="s">
        <v>384</v>
      </c>
      <c r="DH5" s="1156"/>
      <c r="DI5" s="1156"/>
      <c r="DJ5" s="1156"/>
      <c r="DK5" s="1157"/>
      <c r="DL5" s="1155" t="s">
        <v>385</v>
      </c>
      <c r="DM5" s="1156"/>
      <c r="DN5" s="1156"/>
      <c r="DO5" s="1156"/>
      <c r="DP5" s="1157"/>
      <c r="DQ5" s="1058" t="s">
        <v>386</v>
      </c>
      <c r="DR5" s="1059"/>
      <c r="DS5" s="1059"/>
      <c r="DT5" s="1059"/>
      <c r="DU5" s="1060"/>
      <c r="DV5" s="1058" t="s">
        <v>377</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387</v>
      </c>
      <c r="C7" s="1108"/>
      <c r="D7" s="1108"/>
      <c r="E7" s="1108"/>
      <c r="F7" s="1108"/>
      <c r="G7" s="1108"/>
      <c r="H7" s="1108"/>
      <c r="I7" s="1108"/>
      <c r="J7" s="1108"/>
      <c r="K7" s="1108"/>
      <c r="L7" s="1108"/>
      <c r="M7" s="1108"/>
      <c r="N7" s="1108"/>
      <c r="O7" s="1108"/>
      <c r="P7" s="1109"/>
      <c r="Q7" s="1161">
        <v>6850</v>
      </c>
      <c r="R7" s="1162"/>
      <c r="S7" s="1162"/>
      <c r="T7" s="1162"/>
      <c r="U7" s="1162"/>
      <c r="V7" s="1162">
        <v>6497</v>
      </c>
      <c r="W7" s="1162"/>
      <c r="X7" s="1162"/>
      <c r="Y7" s="1162"/>
      <c r="Z7" s="1162"/>
      <c r="AA7" s="1162">
        <v>353</v>
      </c>
      <c r="AB7" s="1162"/>
      <c r="AC7" s="1162"/>
      <c r="AD7" s="1162"/>
      <c r="AE7" s="1163"/>
      <c r="AF7" s="1164">
        <v>352</v>
      </c>
      <c r="AG7" s="1165"/>
      <c r="AH7" s="1165"/>
      <c r="AI7" s="1165"/>
      <c r="AJ7" s="1166"/>
      <c r="AK7" s="1148">
        <v>38</v>
      </c>
      <c r="AL7" s="1149"/>
      <c r="AM7" s="1149"/>
      <c r="AN7" s="1149"/>
      <c r="AO7" s="1149"/>
      <c r="AP7" s="1149">
        <v>5105</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603</v>
      </c>
      <c r="BT7" s="1153"/>
      <c r="BU7" s="1153"/>
      <c r="BV7" s="1153"/>
      <c r="BW7" s="1153"/>
      <c r="BX7" s="1153"/>
      <c r="BY7" s="1153"/>
      <c r="BZ7" s="1153"/>
      <c r="CA7" s="1153"/>
      <c r="CB7" s="1153"/>
      <c r="CC7" s="1153"/>
      <c r="CD7" s="1153"/>
      <c r="CE7" s="1153"/>
      <c r="CF7" s="1153"/>
      <c r="CG7" s="1154"/>
      <c r="CH7" s="1145">
        <f>ROUND(10547/1000,0)</f>
        <v>11</v>
      </c>
      <c r="CI7" s="1146"/>
      <c r="CJ7" s="1146"/>
      <c r="CK7" s="1146"/>
      <c r="CL7" s="1147"/>
      <c r="CM7" s="1145">
        <v>47</v>
      </c>
      <c r="CN7" s="1146"/>
      <c r="CO7" s="1146"/>
      <c r="CP7" s="1146"/>
      <c r="CQ7" s="1147"/>
      <c r="CR7" s="1145">
        <f>ROUND(8000/1000,0)</f>
        <v>8</v>
      </c>
      <c r="CS7" s="1146"/>
      <c r="CT7" s="1146"/>
      <c r="CU7" s="1146"/>
      <c r="CV7" s="1147"/>
      <c r="CW7" s="1145">
        <f>ROUND(2902/1000,0)</f>
        <v>3</v>
      </c>
      <c r="CX7" s="1146"/>
      <c r="CY7" s="1146"/>
      <c r="CZ7" s="1146"/>
      <c r="DA7" s="1147"/>
      <c r="DB7" s="1145" t="s">
        <v>604</v>
      </c>
      <c r="DC7" s="1146"/>
      <c r="DD7" s="1146"/>
      <c r="DE7" s="1146"/>
      <c r="DF7" s="1147"/>
      <c r="DG7" s="1145" t="s">
        <v>604</v>
      </c>
      <c r="DH7" s="1146"/>
      <c r="DI7" s="1146"/>
      <c r="DJ7" s="1146"/>
      <c r="DK7" s="1147"/>
      <c r="DL7" s="1145" t="s">
        <v>604</v>
      </c>
      <c r="DM7" s="1146"/>
      <c r="DN7" s="1146"/>
      <c r="DO7" s="1146"/>
      <c r="DP7" s="1147"/>
      <c r="DQ7" s="1145" t="s">
        <v>604</v>
      </c>
      <c r="DR7" s="1146"/>
      <c r="DS7" s="1146"/>
      <c r="DT7" s="1146"/>
      <c r="DU7" s="1147"/>
      <c r="DV7" s="1172"/>
      <c r="DW7" s="1173"/>
      <c r="DX7" s="1173"/>
      <c r="DY7" s="1173"/>
      <c r="DZ7" s="1174"/>
      <c r="EA7" s="256"/>
    </row>
    <row r="8" spans="1:131" s="257" customFormat="1" ht="26.25" customHeight="1" x14ac:dyDescent="0.15">
      <c r="A8" s="263">
        <v>2</v>
      </c>
      <c r="B8" s="1094" t="s">
        <v>388</v>
      </c>
      <c r="C8" s="1095"/>
      <c r="D8" s="1095"/>
      <c r="E8" s="1095"/>
      <c r="F8" s="1095"/>
      <c r="G8" s="1095"/>
      <c r="H8" s="1095"/>
      <c r="I8" s="1095"/>
      <c r="J8" s="1095"/>
      <c r="K8" s="1095"/>
      <c r="L8" s="1095"/>
      <c r="M8" s="1095"/>
      <c r="N8" s="1095"/>
      <c r="O8" s="1095"/>
      <c r="P8" s="1096"/>
      <c r="Q8" s="1100">
        <v>61</v>
      </c>
      <c r="R8" s="1101"/>
      <c r="S8" s="1101"/>
      <c r="T8" s="1101"/>
      <c r="U8" s="1101"/>
      <c r="V8" s="1101">
        <v>8</v>
      </c>
      <c r="W8" s="1101"/>
      <c r="X8" s="1101"/>
      <c r="Y8" s="1101"/>
      <c r="Z8" s="1101"/>
      <c r="AA8" s="1101">
        <v>53</v>
      </c>
      <c r="AB8" s="1101"/>
      <c r="AC8" s="1101"/>
      <c r="AD8" s="1101"/>
      <c r="AE8" s="1102"/>
      <c r="AF8" s="1076">
        <v>53</v>
      </c>
      <c r="AG8" s="1077"/>
      <c r="AH8" s="1077"/>
      <c r="AI8" s="1077"/>
      <c r="AJ8" s="1078"/>
      <c r="AK8" s="1143" t="s">
        <v>579</v>
      </c>
      <c r="AL8" s="1144"/>
      <c r="AM8" s="1144"/>
      <c r="AN8" s="1144"/>
      <c r="AO8" s="1144"/>
      <c r="AP8" s="1144">
        <v>1</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t="s">
        <v>389</v>
      </c>
      <c r="C9" s="1095"/>
      <c r="D9" s="1095"/>
      <c r="E9" s="1095"/>
      <c r="F9" s="1095"/>
      <c r="G9" s="1095"/>
      <c r="H9" s="1095"/>
      <c r="I9" s="1095"/>
      <c r="J9" s="1095"/>
      <c r="K9" s="1095"/>
      <c r="L9" s="1095"/>
      <c r="M9" s="1095"/>
      <c r="N9" s="1095"/>
      <c r="O9" s="1095"/>
      <c r="P9" s="1096"/>
      <c r="Q9" s="1100">
        <v>84</v>
      </c>
      <c r="R9" s="1101"/>
      <c r="S9" s="1101"/>
      <c r="T9" s="1101"/>
      <c r="U9" s="1101"/>
      <c r="V9" s="1101">
        <v>84</v>
      </c>
      <c r="W9" s="1101"/>
      <c r="X9" s="1101"/>
      <c r="Y9" s="1101"/>
      <c r="Z9" s="1101"/>
      <c r="AA9" s="1101">
        <v>0</v>
      </c>
      <c r="AB9" s="1101"/>
      <c r="AC9" s="1101"/>
      <c r="AD9" s="1101"/>
      <c r="AE9" s="1102"/>
      <c r="AF9" s="1076">
        <v>0</v>
      </c>
      <c r="AG9" s="1077"/>
      <c r="AH9" s="1077"/>
      <c r="AI9" s="1077"/>
      <c r="AJ9" s="1078"/>
      <c r="AK9" s="1143">
        <v>45</v>
      </c>
      <c r="AL9" s="1144"/>
      <c r="AM9" s="1144"/>
      <c r="AN9" s="1144"/>
      <c r="AO9" s="1144"/>
      <c r="AP9" s="1144" t="s">
        <v>579</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390</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6955</v>
      </c>
      <c r="R23" s="1126"/>
      <c r="S23" s="1126"/>
      <c r="T23" s="1126"/>
      <c r="U23" s="1126"/>
      <c r="V23" s="1126">
        <v>6589</v>
      </c>
      <c r="W23" s="1126"/>
      <c r="X23" s="1126"/>
      <c r="Y23" s="1126"/>
      <c r="Z23" s="1126"/>
      <c r="AA23" s="1126">
        <v>407</v>
      </c>
      <c r="AB23" s="1126"/>
      <c r="AC23" s="1126"/>
      <c r="AD23" s="1126"/>
      <c r="AE23" s="1127"/>
      <c r="AF23" s="1128">
        <v>405</v>
      </c>
      <c r="AG23" s="1126"/>
      <c r="AH23" s="1126"/>
      <c r="AI23" s="1126"/>
      <c r="AJ23" s="1129"/>
      <c r="AK23" s="1130"/>
      <c r="AL23" s="1131"/>
      <c r="AM23" s="1131"/>
      <c r="AN23" s="1131"/>
      <c r="AO23" s="1131"/>
      <c r="AP23" s="1126">
        <v>5106</v>
      </c>
      <c r="AQ23" s="1126"/>
      <c r="AR23" s="1126"/>
      <c r="AS23" s="1126"/>
      <c r="AT23" s="1126"/>
      <c r="AU23" s="1132"/>
      <c r="AV23" s="1132"/>
      <c r="AW23" s="1132"/>
      <c r="AX23" s="1132"/>
      <c r="AY23" s="1133"/>
      <c r="AZ23" s="1122" t="s">
        <v>393</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370</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377</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404</v>
      </c>
      <c r="C28" s="1108"/>
      <c r="D28" s="1108"/>
      <c r="E28" s="1108"/>
      <c r="F28" s="1108"/>
      <c r="G28" s="1108"/>
      <c r="H28" s="1108"/>
      <c r="I28" s="1108"/>
      <c r="J28" s="1108"/>
      <c r="K28" s="1108"/>
      <c r="L28" s="1108"/>
      <c r="M28" s="1108"/>
      <c r="N28" s="1108"/>
      <c r="O28" s="1108"/>
      <c r="P28" s="1109"/>
      <c r="Q28" s="1110">
        <v>1012</v>
      </c>
      <c r="R28" s="1111"/>
      <c r="S28" s="1111"/>
      <c r="T28" s="1111"/>
      <c r="U28" s="1111"/>
      <c r="V28" s="1111">
        <v>1043</v>
      </c>
      <c r="W28" s="1111"/>
      <c r="X28" s="1111"/>
      <c r="Y28" s="1111"/>
      <c r="Z28" s="1111"/>
      <c r="AA28" s="1111">
        <v>-31</v>
      </c>
      <c r="AB28" s="1111"/>
      <c r="AC28" s="1111"/>
      <c r="AD28" s="1111"/>
      <c r="AE28" s="1112"/>
      <c r="AF28" s="1113">
        <v>-31</v>
      </c>
      <c r="AG28" s="1111"/>
      <c r="AH28" s="1111"/>
      <c r="AI28" s="1111"/>
      <c r="AJ28" s="1114"/>
      <c r="AK28" s="1115">
        <v>143</v>
      </c>
      <c r="AL28" s="1103"/>
      <c r="AM28" s="1103"/>
      <c r="AN28" s="1103"/>
      <c r="AO28" s="1103"/>
      <c r="AP28" s="1103" t="s">
        <v>579</v>
      </c>
      <c r="AQ28" s="1103"/>
      <c r="AR28" s="1103"/>
      <c r="AS28" s="1103"/>
      <c r="AT28" s="1103"/>
      <c r="AU28" s="1103" t="s">
        <v>579</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405</v>
      </c>
      <c r="C29" s="1095"/>
      <c r="D29" s="1095"/>
      <c r="E29" s="1095"/>
      <c r="F29" s="1095"/>
      <c r="G29" s="1095"/>
      <c r="H29" s="1095"/>
      <c r="I29" s="1095"/>
      <c r="J29" s="1095"/>
      <c r="K29" s="1095"/>
      <c r="L29" s="1095"/>
      <c r="M29" s="1095"/>
      <c r="N29" s="1095"/>
      <c r="O29" s="1095"/>
      <c r="P29" s="1096"/>
      <c r="Q29" s="1100">
        <v>264</v>
      </c>
      <c r="R29" s="1101"/>
      <c r="S29" s="1101"/>
      <c r="T29" s="1101"/>
      <c r="U29" s="1101"/>
      <c r="V29" s="1101">
        <v>263</v>
      </c>
      <c r="W29" s="1101"/>
      <c r="X29" s="1101"/>
      <c r="Y29" s="1101"/>
      <c r="Z29" s="1101"/>
      <c r="AA29" s="1101">
        <v>1</v>
      </c>
      <c r="AB29" s="1101"/>
      <c r="AC29" s="1101"/>
      <c r="AD29" s="1101"/>
      <c r="AE29" s="1102"/>
      <c r="AF29" s="1076">
        <v>1</v>
      </c>
      <c r="AG29" s="1077"/>
      <c r="AH29" s="1077"/>
      <c r="AI29" s="1077"/>
      <c r="AJ29" s="1078"/>
      <c r="AK29" s="1037">
        <v>172</v>
      </c>
      <c r="AL29" s="1028"/>
      <c r="AM29" s="1028"/>
      <c r="AN29" s="1028"/>
      <c r="AO29" s="1028"/>
      <c r="AP29" s="1028" t="s">
        <v>579</v>
      </c>
      <c r="AQ29" s="1028"/>
      <c r="AR29" s="1028"/>
      <c r="AS29" s="1028"/>
      <c r="AT29" s="1028"/>
      <c r="AU29" s="1028" t="s">
        <v>579</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406</v>
      </c>
      <c r="C30" s="1095"/>
      <c r="D30" s="1095"/>
      <c r="E30" s="1095"/>
      <c r="F30" s="1095"/>
      <c r="G30" s="1095"/>
      <c r="H30" s="1095"/>
      <c r="I30" s="1095"/>
      <c r="J30" s="1095"/>
      <c r="K30" s="1095"/>
      <c r="L30" s="1095"/>
      <c r="M30" s="1095"/>
      <c r="N30" s="1095"/>
      <c r="O30" s="1095"/>
      <c r="P30" s="1096"/>
      <c r="Q30" s="1100">
        <v>743</v>
      </c>
      <c r="R30" s="1101"/>
      <c r="S30" s="1101"/>
      <c r="T30" s="1101"/>
      <c r="U30" s="1101"/>
      <c r="V30" s="1101">
        <v>755</v>
      </c>
      <c r="W30" s="1101"/>
      <c r="X30" s="1101"/>
      <c r="Y30" s="1101"/>
      <c r="Z30" s="1101"/>
      <c r="AA30" s="1101">
        <v>-12</v>
      </c>
      <c r="AB30" s="1101"/>
      <c r="AC30" s="1101"/>
      <c r="AD30" s="1101"/>
      <c r="AE30" s="1102"/>
      <c r="AF30" s="1076" t="s">
        <v>407</v>
      </c>
      <c r="AG30" s="1077"/>
      <c r="AH30" s="1077"/>
      <c r="AI30" s="1077"/>
      <c r="AJ30" s="1078"/>
      <c r="AK30" s="1037">
        <v>141</v>
      </c>
      <c r="AL30" s="1028"/>
      <c r="AM30" s="1028"/>
      <c r="AN30" s="1028"/>
      <c r="AO30" s="1028"/>
      <c r="AP30" s="1028">
        <v>141</v>
      </c>
      <c r="AQ30" s="1028"/>
      <c r="AR30" s="1028"/>
      <c r="AS30" s="1028"/>
      <c r="AT30" s="1028"/>
      <c r="AU30" s="1028">
        <v>82</v>
      </c>
      <c r="AV30" s="1028"/>
      <c r="AW30" s="1028"/>
      <c r="AX30" s="1028"/>
      <c r="AY30" s="1028"/>
      <c r="AZ30" s="1099" t="s">
        <v>579</v>
      </c>
      <c r="BA30" s="1099"/>
      <c r="BB30" s="1099"/>
      <c r="BC30" s="1099"/>
      <c r="BD30" s="1099"/>
      <c r="BE30" s="1089" t="s">
        <v>408</v>
      </c>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c r="C31" s="1095"/>
      <c r="D31" s="1095"/>
      <c r="E31" s="1095"/>
      <c r="F31" s="1095"/>
      <c r="G31" s="1095"/>
      <c r="H31" s="1095"/>
      <c r="I31" s="1095"/>
      <c r="J31" s="1095"/>
      <c r="K31" s="1095"/>
      <c r="L31" s="1095"/>
      <c r="M31" s="1095"/>
      <c r="N31" s="1095"/>
      <c r="O31" s="1095"/>
      <c r="P31" s="1096"/>
      <c r="Q31" s="1100"/>
      <c r="R31" s="1101"/>
      <c r="S31" s="1101"/>
      <c r="T31" s="1101"/>
      <c r="U31" s="1101"/>
      <c r="V31" s="1101"/>
      <c r="W31" s="1101"/>
      <c r="X31" s="1101"/>
      <c r="Y31" s="1101"/>
      <c r="Z31" s="1101"/>
      <c r="AA31" s="1101"/>
      <c r="AB31" s="1101"/>
      <c r="AC31" s="1101"/>
      <c r="AD31" s="1101"/>
      <c r="AE31" s="1102"/>
      <c r="AF31" s="1076"/>
      <c r="AG31" s="1077"/>
      <c r="AH31" s="1077"/>
      <c r="AI31" s="1077"/>
      <c r="AJ31" s="1078"/>
      <c r="AK31" s="1037"/>
      <c r="AL31" s="1028"/>
      <c r="AM31" s="1028"/>
      <c r="AN31" s="1028"/>
      <c r="AO31" s="1028"/>
      <c r="AP31" s="1028"/>
      <c r="AQ31" s="1028"/>
      <c r="AR31" s="1028"/>
      <c r="AS31" s="1028"/>
      <c r="AT31" s="1028"/>
      <c r="AU31" s="1028"/>
      <c r="AV31" s="1028"/>
      <c r="AW31" s="1028"/>
      <c r="AX31" s="1028"/>
      <c r="AY31" s="1028"/>
      <c r="AZ31" s="1099"/>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c r="C32" s="1095"/>
      <c r="D32" s="1095"/>
      <c r="E32" s="1095"/>
      <c r="F32" s="1095"/>
      <c r="G32" s="1095"/>
      <c r="H32" s="1095"/>
      <c r="I32" s="1095"/>
      <c r="J32" s="1095"/>
      <c r="K32" s="1095"/>
      <c r="L32" s="1095"/>
      <c r="M32" s="1095"/>
      <c r="N32" s="1095"/>
      <c r="O32" s="1095"/>
      <c r="P32" s="1096"/>
      <c r="Q32" s="1100"/>
      <c r="R32" s="1101"/>
      <c r="S32" s="1101"/>
      <c r="T32" s="1101"/>
      <c r="U32" s="1101"/>
      <c r="V32" s="1101"/>
      <c r="W32" s="1101"/>
      <c r="X32" s="1101"/>
      <c r="Y32" s="1101"/>
      <c r="Z32" s="1101"/>
      <c r="AA32" s="1101"/>
      <c r="AB32" s="1101"/>
      <c r="AC32" s="1101"/>
      <c r="AD32" s="1101"/>
      <c r="AE32" s="1102"/>
      <c r="AF32" s="1076"/>
      <c r="AG32" s="1077"/>
      <c r="AH32" s="1077"/>
      <c r="AI32" s="1077"/>
      <c r="AJ32" s="1078"/>
      <c r="AK32" s="1037"/>
      <c r="AL32" s="1028"/>
      <c r="AM32" s="1028"/>
      <c r="AN32" s="1028"/>
      <c r="AO32" s="1028"/>
      <c r="AP32" s="1028"/>
      <c r="AQ32" s="1028"/>
      <c r="AR32" s="1028"/>
      <c r="AS32" s="1028"/>
      <c r="AT32" s="1028"/>
      <c r="AU32" s="1028"/>
      <c r="AV32" s="1028"/>
      <c r="AW32" s="1028"/>
      <c r="AX32" s="1028"/>
      <c r="AY32" s="1028"/>
      <c r="AZ32" s="1099"/>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409</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410</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-29</v>
      </c>
      <c r="AG63" s="1016"/>
      <c r="AH63" s="1016"/>
      <c r="AI63" s="1016"/>
      <c r="AJ63" s="1087"/>
      <c r="AK63" s="1088"/>
      <c r="AL63" s="1020"/>
      <c r="AM63" s="1020"/>
      <c r="AN63" s="1020"/>
      <c r="AO63" s="1020"/>
      <c r="AP63" s="1016"/>
      <c r="AQ63" s="1016"/>
      <c r="AR63" s="1016"/>
      <c r="AS63" s="1016"/>
      <c r="AT63" s="1016"/>
      <c r="AU63" s="1016"/>
      <c r="AV63" s="1016"/>
      <c r="AW63" s="1016"/>
      <c r="AX63" s="1016"/>
      <c r="AY63" s="1016"/>
      <c r="AZ63" s="1082"/>
      <c r="BA63" s="1082"/>
      <c r="BB63" s="1082"/>
      <c r="BC63" s="1082"/>
      <c r="BD63" s="1082"/>
      <c r="BE63" s="1017"/>
      <c r="BF63" s="1017"/>
      <c r="BG63" s="1017"/>
      <c r="BH63" s="1017"/>
      <c r="BI63" s="1018"/>
      <c r="BJ63" s="1083" t="s">
        <v>393</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412</v>
      </c>
      <c r="B66" s="1053"/>
      <c r="C66" s="1053"/>
      <c r="D66" s="1053"/>
      <c r="E66" s="1053"/>
      <c r="F66" s="1053"/>
      <c r="G66" s="1053"/>
      <c r="H66" s="1053"/>
      <c r="I66" s="1053"/>
      <c r="J66" s="1053"/>
      <c r="K66" s="1053"/>
      <c r="L66" s="1053"/>
      <c r="M66" s="1053"/>
      <c r="N66" s="1053"/>
      <c r="O66" s="1053"/>
      <c r="P66" s="1054"/>
      <c r="Q66" s="1058" t="s">
        <v>396</v>
      </c>
      <c r="R66" s="1059"/>
      <c r="S66" s="1059"/>
      <c r="T66" s="1059"/>
      <c r="U66" s="1060"/>
      <c r="V66" s="1058" t="s">
        <v>413</v>
      </c>
      <c r="W66" s="1059"/>
      <c r="X66" s="1059"/>
      <c r="Y66" s="1059"/>
      <c r="Z66" s="1060"/>
      <c r="AA66" s="1058" t="s">
        <v>414</v>
      </c>
      <c r="AB66" s="1059"/>
      <c r="AC66" s="1059"/>
      <c r="AD66" s="1059"/>
      <c r="AE66" s="1060"/>
      <c r="AF66" s="1064" t="s">
        <v>415</v>
      </c>
      <c r="AG66" s="1065"/>
      <c r="AH66" s="1065"/>
      <c r="AI66" s="1065"/>
      <c r="AJ66" s="1066"/>
      <c r="AK66" s="1058" t="s">
        <v>416</v>
      </c>
      <c r="AL66" s="1053"/>
      <c r="AM66" s="1053"/>
      <c r="AN66" s="1053"/>
      <c r="AO66" s="1054"/>
      <c r="AP66" s="1058" t="s">
        <v>417</v>
      </c>
      <c r="AQ66" s="1059"/>
      <c r="AR66" s="1059"/>
      <c r="AS66" s="1059"/>
      <c r="AT66" s="1060"/>
      <c r="AU66" s="1058" t="s">
        <v>418</v>
      </c>
      <c r="AV66" s="1059"/>
      <c r="AW66" s="1059"/>
      <c r="AX66" s="1059"/>
      <c r="AY66" s="1060"/>
      <c r="AZ66" s="1058" t="s">
        <v>377</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581</v>
      </c>
      <c r="C68" s="1043"/>
      <c r="D68" s="1043"/>
      <c r="E68" s="1043"/>
      <c r="F68" s="1043"/>
      <c r="G68" s="1043"/>
      <c r="H68" s="1043"/>
      <c r="I68" s="1043"/>
      <c r="J68" s="1043"/>
      <c r="K68" s="1043"/>
      <c r="L68" s="1043"/>
      <c r="M68" s="1043"/>
      <c r="N68" s="1043"/>
      <c r="O68" s="1043"/>
      <c r="P68" s="1044"/>
      <c r="Q68" s="1045">
        <v>83</v>
      </c>
      <c r="R68" s="1039"/>
      <c r="S68" s="1039"/>
      <c r="T68" s="1039"/>
      <c r="U68" s="1039"/>
      <c r="V68" s="1039">
        <v>81</v>
      </c>
      <c r="W68" s="1039"/>
      <c r="X68" s="1039"/>
      <c r="Y68" s="1039"/>
      <c r="Z68" s="1039"/>
      <c r="AA68" s="1039">
        <v>2</v>
      </c>
      <c r="AB68" s="1039"/>
      <c r="AC68" s="1039"/>
      <c r="AD68" s="1039"/>
      <c r="AE68" s="1039"/>
      <c r="AF68" s="1039">
        <v>2</v>
      </c>
      <c r="AG68" s="1039"/>
      <c r="AH68" s="1039"/>
      <c r="AI68" s="1039"/>
      <c r="AJ68" s="1039"/>
      <c r="AK68" s="1039" t="s">
        <v>508</v>
      </c>
      <c r="AL68" s="1039"/>
      <c r="AM68" s="1039"/>
      <c r="AN68" s="1039"/>
      <c r="AO68" s="1039"/>
      <c r="AP68" s="1039" t="s">
        <v>508</v>
      </c>
      <c r="AQ68" s="1039"/>
      <c r="AR68" s="1039"/>
      <c r="AS68" s="1039"/>
      <c r="AT68" s="1039"/>
      <c r="AU68" s="1039" t="s">
        <v>508</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582</v>
      </c>
      <c r="C69" s="1032"/>
      <c r="D69" s="1032"/>
      <c r="E69" s="1032"/>
      <c r="F69" s="1032"/>
      <c r="G69" s="1032"/>
      <c r="H69" s="1032"/>
      <c r="I69" s="1032"/>
      <c r="J69" s="1032"/>
      <c r="K69" s="1032"/>
      <c r="L69" s="1032"/>
      <c r="M69" s="1032"/>
      <c r="N69" s="1032"/>
      <c r="O69" s="1032"/>
      <c r="P69" s="1033"/>
      <c r="Q69" s="1034">
        <v>10665</v>
      </c>
      <c r="R69" s="1028"/>
      <c r="S69" s="1028"/>
      <c r="T69" s="1028"/>
      <c r="U69" s="1028"/>
      <c r="V69" s="1028">
        <v>10638</v>
      </c>
      <c r="W69" s="1028"/>
      <c r="X69" s="1028"/>
      <c r="Y69" s="1028"/>
      <c r="Z69" s="1028"/>
      <c r="AA69" s="1028">
        <v>27</v>
      </c>
      <c r="AB69" s="1028"/>
      <c r="AC69" s="1028"/>
      <c r="AD69" s="1028"/>
      <c r="AE69" s="1028"/>
      <c r="AF69" s="1028">
        <v>27</v>
      </c>
      <c r="AG69" s="1028"/>
      <c r="AH69" s="1028"/>
      <c r="AI69" s="1028"/>
      <c r="AJ69" s="1028"/>
      <c r="AK69" s="1028" t="s">
        <v>508</v>
      </c>
      <c r="AL69" s="1028"/>
      <c r="AM69" s="1028"/>
      <c r="AN69" s="1028"/>
      <c r="AO69" s="1028"/>
      <c r="AP69" s="1028" t="s">
        <v>508</v>
      </c>
      <c r="AQ69" s="1028"/>
      <c r="AR69" s="1028"/>
      <c r="AS69" s="1028"/>
      <c r="AT69" s="1028"/>
      <c r="AU69" s="1028" t="s">
        <v>508</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583</v>
      </c>
      <c r="C70" s="1032"/>
      <c r="D70" s="1032"/>
      <c r="E70" s="1032"/>
      <c r="F70" s="1032"/>
      <c r="G70" s="1032"/>
      <c r="H70" s="1032"/>
      <c r="I70" s="1032"/>
      <c r="J70" s="1032"/>
      <c r="K70" s="1032"/>
      <c r="L70" s="1032"/>
      <c r="M70" s="1032"/>
      <c r="N70" s="1032"/>
      <c r="O70" s="1032"/>
      <c r="P70" s="1033"/>
      <c r="Q70" s="1034">
        <v>60</v>
      </c>
      <c r="R70" s="1028"/>
      <c r="S70" s="1028"/>
      <c r="T70" s="1028"/>
      <c r="U70" s="1028"/>
      <c r="V70" s="1028">
        <v>60</v>
      </c>
      <c r="W70" s="1028"/>
      <c r="X70" s="1028"/>
      <c r="Y70" s="1028"/>
      <c r="Z70" s="1028"/>
      <c r="AA70" s="1028" t="s">
        <v>508</v>
      </c>
      <c r="AB70" s="1028"/>
      <c r="AC70" s="1028"/>
      <c r="AD70" s="1028"/>
      <c r="AE70" s="1028"/>
      <c r="AF70" s="1028" t="s">
        <v>508</v>
      </c>
      <c r="AG70" s="1028"/>
      <c r="AH70" s="1028"/>
      <c r="AI70" s="1028"/>
      <c r="AJ70" s="1028"/>
      <c r="AK70" s="1028" t="s">
        <v>508</v>
      </c>
      <c r="AL70" s="1028"/>
      <c r="AM70" s="1028"/>
      <c r="AN70" s="1028"/>
      <c r="AO70" s="1028"/>
      <c r="AP70" s="1028" t="s">
        <v>508</v>
      </c>
      <c r="AQ70" s="1028"/>
      <c r="AR70" s="1028"/>
      <c r="AS70" s="1028"/>
      <c r="AT70" s="1028"/>
      <c r="AU70" s="1028" t="s">
        <v>508</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584</v>
      </c>
      <c r="C71" s="1032"/>
      <c r="D71" s="1032"/>
      <c r="E71" s="1032"/>
      <c r="F71" s="1032"/>
      <c r="G71" s="1032"/>
      <c r="H71" s="1032"/>
      <c r="I71" s="1032"/>
      <c r="J71" s="1032"/>
      <c r="K71" s="1032"/>
      <c r="L71" s="1032"/>
      <c r="M71" s="1032"/>
      <c r="N71" s="1032"/>
      <c r="O71" s="1032"/>
      <c r="P71" s="1033"/>
      <c r="Q71" s="1034">
        <v>198</v>
      </c>
      <c r="R71" s="1028"/>
      <c r="S71" s="1028"/>
      <c r="T71" s="1028"/>
      <c r="U71" s="1028"/>
      <c r="V71" s="1028">
        <v>188</v>
      </c>
      <c r="W71" s="1028"/>
      <c r="X71" s="1028"/>
      <c r="Y71" s="1028"/>
      <c r="Z71" s="1028"/>
      <c r="AA71" s="1028">
        <v>10</v>
      </c>
      <c r="AB71" s="1028"/>
      <c r="AC71" s="1028"/>
      <c r="AD71" s="1028"/>
      <c r="AE71" s="1028"/>
      <c r="AF71" s="1028">
        <v>10</v>
      </c>
      <c r="AG71" s="1028"/>
      <c r="AH71" s="1028"/>
      <c r="AI71" s="1028"/>
      <c r="AJ71" s="1028"/>
      <c r="AK71" s="1028" t="s">
        <v>508</v>
      </c>
      <c r="AL71" s="1028"/>
      <c r="AM71" s="1028"/>
      <c r="AN71" s="1028"/>
      <c r="AO71" s="1028"/>
      <c r="AP71" s="1028" t="s">
        <v>508</v>
      </c>
      <c r="AQ71" s="1028"/>
      <c r="AR71" s="1028"/>
      <c r="AS71" s="1028"/>
      <c r="AT71" s="1028"/>
      <c r="AU71" s="1028" t="s">
        <v>508</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585</v>
      </c>
      <c r="C72" s="1032"/>
      <c r="D72" s="1032"/>
      <c r="E72" s="1032"/>
      <c r="F72" s="1032"/>
      <c r="G72" s="1032"/>
      <c r="H72" s="1032"/>
      <c r="I72" s="1032"/>
      <c r="J72" s="1032"/>
      <c r="K72" s="1032"/>
      <c r="L72" s="1032"/>
      <c r="M72" s="1032"/>
      <c r="N72" s="1032"/>
      <c r="O72" s="1032"/>
      <c r="P72" s="1033"/>
      <c r="Q72" s="1034">
        <v>2512</v>
      </c>
      <c r="R72" s="1028"/>
      <c r="S72" s="1028"/>
      <c r="T72" s="1028"/>
      <c r="U72" s="1028"/>
      <c r="V72" s="1028">
        <v>2491</v>
      </c>
      <c r="W72" s="1028"/>
      <c r="X72" s="1028"/>
      <c r="Y72" s="1028"/>
      <c r="Z72" s="1028"/>
      <c r="AA72" s="1028">
        <v>21</v>
      </c>
      <c r="AB72" s="1028"/>
      <c r="AC72" s="1028"/>
      <c r="AD72" s="1028"/>
      <c r="AE72" s="1028"/>
      <c r="AF72" s="1028">
        <v>18</v>
      </c>
      <c r="AG72" s="1028"/>
      <c r="AH72" s="1028"/>
      <c r="AI72" s="1028"/>
      <c r="AJ72" s="1028"/>
      <c r="AK72" s="1028">
        <v>49</v>
      </c>
      <c r="AL72" s="1028"/>
      <c r="AM72" s="1028"/>
      <c r="AN72" s="1028"/>
      <c r="AO72" s="1028"/>
      <c r="AP72" s="1028">
        <v>1831</v>
      </c>
      <c r="AQ72" s="1028"/>
      <c r="AR72" s="1028"/>
      <c r="AS72" s="1028"/>
      <c r="AT72" s="1028"/>
      <c r="AU72" s="1028">
        <v>131835</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586</v>
      </c>
      <c r="C73" s="1032"/>
      <c r="D73" s="1032"/>
      <c r="E73" s="1032"/>
      <c r="F73" s="1032"/>
      <c r="G73" s="1032"/>
      <c r="H73" s="1032"/>
      <c r="I73" s="1032"/>
      <c r="J73" s="1032"/>
      <c r="K73" s="1032"/>
      <c r="L73" s="1032"/>
      <c r="M73" s="1032"/>
      <c r="N73" s="1032"/>
      <c r="O73" s="1032"/>
      <c r="P73" s="1033"/>
      <c r="Q73" s="1034">
        <v>709</v>
      </c>
      <c r="R73" s="1028"/>
      <c r="S73" s="1028"/>
      <c r="T73" s="1028"/>
      <c r="U73" s="1028"/>
      <c r="V73" s="1028">
        <v>653</v>
      </c>
      <c r="W73" s="1028"/>
      <c r="X73" s="1028"/>
      <c r="Y73" s="1028"/>
      <c r="Z73" s="1028"/>
      <c r="AA73" s="1028">
        <v>57</v>
      </c>
      <c r="AB73" s="1028"/>
      <c r="AC73" s="1028"/>
      <c r="AD73" s="1028"/>
      <c r="AE73" s="1028"/>
      <c r="AF73" s="1028">
        <v>40</v>
      </c>
      <c r="AG73" s="1028"/>
      <c r="AH73" s="1028"/>
      <c r="AI73" s="1028"/>
      <c r="AJ73" s="1028"/>
      <c r="AK73" s="1028">
        <v>250</v>
      </c>
      <c r="AL73" s="1028"/>
      <c r="AM73" s="1028"/>
      <c r="AN73" s="1028"/>
      <c r="AO73" s="1028"/>
      <c r="AP73" s="1028" t="s">
        <v>508</v>
      </c>
      <c r="AQ73" s="1028"/>
      <c r="AR73" s="1028"/>
      <c r="AS73" s="1028"/>
      <c r="AT73" s="1028"/>
      <c r="AU73" s="1028" t="s">
        <v>508</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587</v>
      </c>
      <c r="C74" s="1032"/>
      <c r="D74" s="1032"/>
      <c r="E74" s="1032"/>
      <c r="F74" s="1032"/>
      <c r="G74" s="1032"/>
      <c r="H74" s="1032"/>
      <c r="I74" s="1032"/>
      <c r="J74" s="1032"/>
      <c r="K74" s="1032"/>
      <c r="L74" s="1032"/>
      <c r="M74" s="1032"/>
      <c r="N74" s="1032"/>
      <c r="O74" s="1032"/>
      <c r="P74" s="1033"/>
      <c r="Q74" s="1034">
        <v>150</v>
      </c>
      <c r="R74" s="1028"/>
      <c r="S74" s="1028"/>
      <c r="T74" s="1028"/>
      <c r="U74" s="1028"/>
      <c r="V74" s="1028">
        <v>144</v>
      </c>
      <c r="W74" s="1028"/>
      <c r="X74" s="1028"/>
      <c r="Y74" s="1028"/>
      <c r="Z74" s="1028"/>
      <c r="AA74" s="1028">
        <v>6</v>
      </c>
      <c r="AB74" s="1028"/>
      <c r="AC74" s="1028"/>
      <c r="AD74" s="1028"/>
      <c r="AE74" s="1028"/>
      <c r="AF74" s="1028">
        <v>6</v>
      </c>
      <c r="AG74" s="1028"/>
      <c r="AH74" s="1028"/>
      <c r="AI74" s="1028"/>
      <c r="AJ74" s="1028"/>
      <c r="AK74" s="1028" t="s">
        <v>508</v>
      </c>
      <c r="AL74" s="1028"/>
      <c r="AM74" s="1028"/>
      <c r="AN74" s="1028"/>
      <c r="AO74" s="1028"/>
      <c r="AP74" s="1028" t="s">
        <v>508</v>
      </c>
      <c r="AQ74" s="1028"/>
      <c r="AR74" s="1028"/>
      <c r="AS74" s="1028"/>
      <c r="AT74" s="1028"/>
      <c r="AU74" s="1028" t="s">
        <v>508</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588</v>
      </c>
      <c r="C75" s="1032"/>
      <c r="D75" s="1032"/>
      <c r="E75" s="1032"/>
      <c r="F75" s="1032"/>
      <c r="G75" s="1032"/>
      <c r="H75" s="1032"/>
      <c r="I75" s="1032"/>
      <c r="J75" s="1032"/>
      <c r="K75" s="1032"/>
      <c r="L75" s="1032"/>
      <c r="M75" s="1032"/>
      <c r="N75" s="1032"/>
      <c r="O75" s="1032"/>
      <c r="P75" s="1033"/>
      <c r="Q75" s="1038">
        <v>236</v>
      </c>
      <c r="R75" s="1036"/>
      <c r="S75" s="1036"/>
      <c r="T75" s="1036"/>
      <c r="U75" s="1037"/>
      <c r="V75" s="1035">
        <v>228</v>
      </c>
      <c r="W75" s="1036"/>
      <c r="X75" s="1036"/>
      <c r="Y75" s="1036"/>
      <c r="Z75" s="1037"/>
      <c r="AA75" s="1035">
        <v>8</v>
      </c>
      <c r="AB75" s="1036"/>
      <c r="AC75" s="1036"/>
      <c r="AD75" s="1036"/>
      <c r="AE75" s="1037"/>
      <c r="AF75" s="1035">
        <v>8</v>
      </c>
      <c r="AG75" s="1036"/>
      <c r="AH75" s="1036"/>
      <c r="AI75" s="1036"/>
      <c r="AJ75" s="1037"/>
      <c r="AK75" s="1035">
        <v>45</v>
      </c>
      <c r="AL75" s="1036"/>
      <c r="AM75" s="1036"/>
      <c r="AN75" s="1036"/>
      <c r="AO75" s="1037"/>
      <c r="AP75" s="1035" t="s">
        <v>508</v>
      </c>
      <c r="AQ75" s="1036"/>
      <c r="AR75" s="1036"/>
      <c r="AS75" s="1036"/>
      <c r="AT75" s="1037"/>
      <c r="AU75" s="1028" t="s">
        <v>508</v>
      </c>
      <c r="AV75" s="1028"/>
      <c r="AW75" s="1028"/>
      <c r="AX75" s="1028"/>
      <c r="AY75" s="1028"/>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589</v>
      </c>
      <c r="C76" s="1032"/>
      <c r="D76" s="1032"/>
      <c r="E76" s="1032"/>
      <c r="F76" s="1032"/>
      <c r="G76" s="1032"/>
      <c r="H76" s="1032"/>
      <c r="I76" s="1032"/>
      <c r="J76" s="1032"/>
      <c r="K76" s="1032"/>
      <c r="L76" s="1032"/>
      <c r="M76" s="1032"/>
      <c r="N76" s="1032"/>
      <c r="O76" s="1032"/>
      <c r="P76" s="1033"/>
      <c r="Q76" s="1038">
        <v>65</v>
      </c>
      <c r="R76" s="1036"/>
      <c r="S76" s="1036"/>
      <c r="T76" s="1036"/>
      <c r="U76" s="1037"/>
      <c r="V76" s="1035">
        <v>65</v>
      </c>
      <c r="W76" s="1036"/>
      <c r="X76" s="1036"/>
      <c r="Y76" s="1036"/>
      <c r="Z76" s="1037"/>
      <c r="AA76" s="1035" t="s">
        <v>508</v>
      </c>
      <c r="AB76" s="1036"/>
      <c r="AC76" s="1036"/>
      <c r="AD76" s="1036"/>
      <c r="AE76" s="1037"/>
      <c r="AF76" s="1035" t="s">
        <v>508</v>
      </c>
      <c r="AG76" s="1036"/>
      <c r="AH76" s="1036"/>
      <c r="AI76" s="1036"/>
      <c r="AJ76" s="1037"/>
      <c r="AK76" s="1035" t="s">
        <v>508</v>
      </c>
      <c r="AL76" s="1036"/>
      <c r="AM76" s="1036"/>
      <c r="AN76" s="1036"/>
      <c r="AO76" s="1037"/>
      <c r="AP76" s="1035" t="s">
        <v>508</v>
      </c>
      <c r="AQ76" s="1036"/>
      <c r="AR76" s="1036"/>
      <c r="AS76" s="1036"/>
      <c r="AT76" s="1037"/>
      <c r="AU76" s="1028" t="s">
        <v>508</v>
      </c>
      <c r="AV76" s="1028"/>
      <c r="AW76" s="1028"/>
      <c r="AX76" s="1028"/>
      <c r="AY76" s="1028"/>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590</v>
      </c>
      <c r="C77" s="1032"/>
      <c r="D77" s="1032"/>
      <c r="E77" s="1032"/>
      <c r="F77" s="1032"/>
      <c r="G77" s="1032"/>
      <c r="H77" s="1032"/>
      <c r="I77" s="1032"/>
      <c r="J77" s="1032"/>
      <c r="K77" s="1032"/>
      <c r="L77" s="1032"/>
      <c r="M77" s="1032"/>
      <c r="N77" s="1032"/>
      <c r="O77" s="1032"/>
      <c r="P77" s="1033"/>
      <c r="Q77" s="1038">
        <v>1891</v>
      </c>
      <c r="R77" s="1036"/>
      <c r="S77" s="1036"/>
      <c r="T77" s="1036"/>
      <c r="U77" s="1037"/>
      <c r="V77" s="1035">
        <v>1844</v>
      </c>
      <c r="W77" s="1036"/>
      <c r="X77" s="1036"/>
      <c r="Y77" s="1036"/>
      <c r="Z77" s="1037"/>
      <c r="AA77" s="1035">
        <v>47</v>
      </c>
      <c r="AB77" s="1036"/>
      <c r="AC77" s="1036"/>
      <c r="AD77" s="1036"/>
      <c r="AE77" s="1037"/>
      <c r="AF77" s="1035">
        <v>47</v>
      </c>
      <c r="AG77" s="1036"/>
      <c r="AH77" s="1036"/>
      <c r="AI77" s="1036"/>
      <c r="AJ77" s="1037"/>
      <c r="AK77" s="1035" t="s">
        <v>508</v>
      </c>
      <c r="AL77" s="1036"/>
      <c r="AM77" s="1036"/>
      <c r="AN77" s="1036"/>
      <c r="AO77" s="1037"/>
      <c r="AP77" s="1035" t="s">
        <v>508</v>
      </c>
      <c r="AQ77" s="1036"/>
      <c r="AR77" s="1036"/>
      <c r="AS77" s="1036"/>
      <c r="AT77" s="1037"/>
      <c r="AU77" s="1028" t="s">
        <v>508</v>
      </c>
      <c r="AV77" s="1028"/>
      <c r="AW77" s="1028"/>
      <c r="AX77" s="1028"/>
      <c r="AY77" s="1028"/>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591</v>
      </c>
      <c r="C78" s="1032"/>
      <c r="D78" s="1032"/>
      <c r="E78" s="1032"/>
      <c r="F78" s="1032"/>
      <c r="G78" s="1032"/>
      <c r="H78" s="1032"/>
      <c r="I78" s="1032"/>
      <c r="J78" s="1032"/>
      <c r="K78" s="1032"/>
      <c r="L78" s="1032"/>
      <c r="M78" s="1032"/>
      <c r="N78" s="1032"/>
      <c r="O78" s="1032"/>
      <c r="P78" s="1033"/>
      <c r="Q78" s="1034">
        <v>70477</v>
      </c>
      <c r="R78" s="1028"/>
      <c r="S78" s="1028"/>
      <c r="T78" s="1028"/>
      <c r="U78" s="1028"/>
      <c r="V78" s="1028">
        <v>68238</v>
      </c>
      <c r="W78" s="1028"/>
      <c r="X78" s="1028"/>
      <c r="Y78" s="1028"/>
      <c r="Z78" s="1028"/>
      <c r="AA78" s="1028">
        <v>2239</v>
      </c>
      <c r="AB78" s="1028"/>
      <c r="AC78" s="1028"/>
      <c r="AD78" s="1028"/>
      <c r="AE78" s="1028"/>
      <c r="AF78" s="1028">
        <v>2239</v>
      </c>
      <c r="AG78" s="1028"/>
      <c r="AH78" s="1028"/>
      <c r="AI78" s="1028"/>
      <c r="AJ78" s="1028"/>
      <c r="AK78" s="1028">
        <v>1112</v>
      </c>
      <c r="AL78" s="1028"/>
      <c r="AM78" s="1028"/>
      <c r="AN78" s="1028"/>
      <c r="AO78" s="1028"/>
      <c r="AP78" s="1028" t="s">
        <v>508</v>
      </c>
      <c r="AQ78" s="1028"/>
      <c r="AR78" s="1028"/>
      <c r="AS78" s="1028"/>
      <c r="AT78" s="1028"/>
      <c r="AU78" s="1028" t="s">
        <v>508</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t="s">
        <v>592</v>
      </c>
      <c r="C79" s="1032"/>
      <c r="D79" s="1032"/>
      <c r="E79" s="1032"/>
      <c r="F79" s="1032"/>
      <c r="G79" s="1032"/>
      <c r="H79" s="1032"/>
      <c r="I79" s="1032"/>
      <c r="J79" s="1032"/>
      <c r="K79" s="1032"/>
      <c r="L79" s="1032"/>
      <c r="M79" s="1032"/>
      <c r="N79" s="1032"/>
      <c r="O79" s="1032"/>
      <c r="P79" s="1033"/>
      <c r="Q79" s="1034">
        <v>168</v>
      </c>
      <c r="R79" s="1028"/>
      <c r="S79" s="1028"/>
      <c r="T79" s="1028"/>
      <c r="U79" s="1028"/>
      <c r="V79" s="1028">
        <v>146</v>
      </c>
      <c r="W79" s="1028"/>
      <c r="X79" s="1028"/>
      <c r="Y79" s="1028"/>
      <c r="Z79" s="1028"/>
      <c r="AA79" s="1028">
        <v>21</v>
      </c>
      <c r="AB79" s="1028"/>
      <c r="AC79" s="1028"/>
      <c r="AD79" s="1028"/>
      <c r="AE79" s="1028"/>
      <c r="AF79" s="1028">
        <v>21</v>
      </c>
      <c r="AG79" s="1028"/>
      <c r="AH79" s="1028"/>
      <c r="AI79" s="1028"/>
      <c r="AJ79" s="1028"/>
      <c r="AK79" s="1028" t="s">
        <v>508</v>
      </c>
      <c r="AL79" s="1028"/>
      <c r="AM79" s="1028"/>
      <c r="AN79" s="1028"/>
      <c r="AO79" s="1028"/>
      <c r="AP79" s="1028" t="s">
        <v>508</v>
      </c>
      <c r="AQ79" s="1028"/>
      <c r="AR79" s="1028"/>
      <c r="AS79" s="1028"/>
      <c r="AT79" s="1028"/>
      <c r="AU79" s="1028" t="s">
        <v>508</v>
      </c>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t="s">
        <v>593</v>
      </c>
      <c r="C80" s="1032"/>
      <c r="D80" s="1032"/>
      <c r="E80" s="1032"/>
      <c r="F80" s="1032"/>
      <c r="G80" s="1032"/>
      <c r="H80" s="1032"/>
      <c r="I80" s="1032"/>
      <c r="J80" s="1032"/>
      <c r="K80" s="1032"/>
      <c r="L80" s="1032"/>
      <c r="M80" s="1032"/>
      <c r="N80" s="1032"/>
      <c r="O80" s="1032"/>
      <c r="P80" s="1033"/>
      <c r="Q80" s="1034">
        <v>772932</v>
      </c>
      <c r="R80" s="1028"/>
      <c r="S80" s="1028"/>
      <c r="T80" s="1028"/>
      <c r="U80" s="1028"/>
      <c r="V80" s="1028">
        <v>740589</v>
      </c>
      <c r="W80" s="1028"/>
      <c r="X80" s="1028"/>
      <c r="Y80" s="1028"/>
      <c r="Z80" s="1028"/>
      <c r="AA80" s="1028">
        <v>32343</v>
      </c>
      <c r="AB80" s="1028"/>
      <c r="AC80" s="1028"/>
      <c r="AD80" s="1028"/>
      <c r="AE80" s="1028"/>
      <c r="AF80" s="1028">
        <v>32343</v>
      </c>
      <c r="AG80" s="1028"/>
      <c r="AH80" s="1028"/>
      <c r="AI80" s="1028"/>
      <c r="AJ80" s="1028"/>
      <c r="AK80" s="1028">
        <v>691</v>
      </c>
      <c r="AL80" s="1028"/>
      <c r="AM80" s="1028"/>
      <c r="AN80" s="1028"/>
      <c r="AO80" s="1028"/>
      <c r="AP80" s="1035" t="s">
        <v>508</v>
      </c>
      <c r="AQ80" s="1036"/>
      <c r="AR80" s="1036"/>
      <c r="AS80" s="1036"/>
      <c r="AT80" s="1037"/>
      <c r="AU80" s="1028" t="s">
        <v>508</v>
      </c>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t="s">
        <v>594</v>
      </c>
      <c r="C81" s="1032"/>
      <c r="D81" s="1032"/>
      <c r="E81" s="1032"/>
      <c r="F81" s="1032"/>
      <c r="G81" s="1032"/>
      <c r="H81" s="1032"/>
      <c r="I81" s="1032"/>
      <c r="J81" s="1032"/>
      <c r="K81" s="1032"/>
      <c r="L81" s="1032"/>
      <c r="M81" s="1032"/>
      <c r="N81" s="1032"/>
      <c r="O81" s="1032"/>
      <c r="P81" s="1033"/>
      <c r="Q81" s="1034">
        <v>589</v>
      </c>
      <c r="R81" s="1028"/>
      <c r="S81" s="1028"/>
      <c r="T81" s="1028"/>
      <c r="U81" s="1028"/>
      <c r="V81" s="1028">
        <v>545</v>
      </c>
      <c r="W81" s="1028"/>
      <c r="X81" s="1028"/>
      <c r="Y81" s="1028"/>
      <c r="Z81" s="1028"/>
      <c r="AA81" s="1028">
        <v>43</v>
      </c>
      <c r="AB81" s="1028"/>
      <c r="AC81" s="1028"/>
      <c r="AD81" s="1028"/>
      <c r="AE81" s="1028"/>
      <c r="AF81" s="1028">
        <v>43</v>
      </c>
      <c r="AG81" s="1028"/>
      <c r="AH81" s="1028"/>
      <c r="AI81" s="1028"/>
      <c r="AJ81" s="1028"/>
      <c r="AK81" s="1028" t="s">
        <v>508</v>
      </c>
      <c r="AL81" s="1028"/>
      <c r="AM81" s="1028"/>
      <c r="AN81" s="1028"/>
      <c r="AO81" s="1028"/>
      <c r="AP81" s="1028" t="s">
        <v>508</v>
      </c>
      <c r="AQ81" s="1028"/>
      <c r="AR81" s="1028"/>
      <c r="AS81" s="1028"/>
      <c r="AT81" s="1028"/>
      <c r="AU81" s="1028" t="s">
        <v>508</v>
      </c>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t="s">
        <v>595</v>
      </c>
      <c r="C82" s="1032"/>
      <c r="D82" s="1032"/>
      <c r="E82" s="1032"/>
      <c r="F82" s="1032"/>
      <c r="G82" s="1032"/>
      <c r="H82" s="1032"/>
      <c r="I82" s="1032"/>
      <c r="J82" s="1032"/>
      <c r="K82" s="1032"/>
      <c r="L82" s="1032"/>
      <c r="M82" s="1032"/>
      <c r="N82" s="1032"/>
      <c r="O82" s="1032"/>
      <c r="P82" s="1033"/>
      <c r="Q82" s="1034">
        <f>2141+926</f>
        <v>3067</v>
      </c>
      <c r="R82" s="1028"/>
      <c r="S82" s="1028"/>
      <c r="T82" s="1028"/>
      <c r="U82" s="1028"/>
      <c r="V82" s="1028">
        <f>2067+970</f>
        <v>3037</v>
      </c>
      <c r="W82" s="1028"/>
      <c r="X82" s="1028"/>
      <c r="Y82" s="1028"/>
      <c r="Z82" s="1028"/>
      <c r="AA82" s="1028">
        <f>74-44</f>
        <v>30</v>
      </c>
      <c r="AB82" s="1028"/>
      <c r="AC82" s="1028"/>
      <c r="AD82" s="1028"/>
      <c r="AE82" s="1028"/>
      <c r="AF82" s="1028">
        <v>3572</v>
      </c>
      <c r="AG82" s="1028"/>
      <c r="AH82" s="1028"/>
      <c r="AI82" s="1028"/>
      <c r="AJ82" s="1028"/>
      <c r="AK82" s="1028" t="s">
        <v>596</v>
      </c>
      <c r="AL82" s="1028"/>
      <c r="AM82" s="1028"/>
      <c r="AN82" s="1028"/>
      <c r="AO82" s="1028"/>
      <c r="AP82" s="1028">
        <f>3257+2552</f>
        <v>5809</v>
      </c>
      <c r="AQ82" s="1028"/>
      <c r="AR82" s="1028"/>
      <c r="AS82" s="1028"/>
      <c r="AT82" s="1028"/>
      <c r="AU82" s="1028" t="s">
        <v>596</v>
      </c>
      <c r="AV82" s="1028"/>
      <c r="AW82" s="1028"/>
      <c r="AX82" s="1028"/>
      <c r="AY82" s="1028"/>
      <c r="AZ82" s="1029" t="s">
        <v>597</v>
      </c>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419</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38377</v>
      </c>
      <c r="AG88" s="1016"/>
      <c r="AH88" s="1016"/>
      <c r="AI88" s="1016"/>
      <c r="AJ88" s="1016"/>
      <c r="AK88" s="1020"/>
      <c r="AL88" s="1020"/>
      <c r="AM88" s="1020"/>
      <c r="AN88" s="1020"/>
      <c r="AO88" s="1020"/>
      <c r="AP88" s="1016">
        <v>7640</v>
      </c>
      <c r="AQ88" s="1016"/>
      <c r="AR88" s="1016"/>
      <c r="AS88" s="1016"/>
      <c r="AT88" s="1016"/>
      <c r="AU88" s="1016">
        <v>131835</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420</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421</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422</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425</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426</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427</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428</v>
      </c>
      <c r="AB109" s="951"/>
      <c r="AC109" s="951"/>
      <c r="AD109" s="951"/>
      <c r="AE109" s="952"/>
      <c r="AF109" s="953" t="s">
        <v>429</v>
      </c>
      <c r="AG109" s="951"/>
      <c r="AH109" s="951"/>
      <c r="AI109" s="951"/>
      <c r="AJ109" s="952"/>
      <c r="AK109" s="953" t="s">
        <v>304</v>
      </c>
      <c r="AL109" s="951"/>
      <c r="AM109" s="951"/>
      <c r="AN109" s="951"/>
      <c r="AO109" s="952"/>
      <c r="AP109" s="953" t="s">
        <v>430</v>
      </c>
      <c r="AQ109" s="951"/>
      <c r="AR109" s="951"/>
      <c r="AS109" s="951"/>
      <c r="AT109" s="982"/>
      <c r="AU109" s="950" t="s">
        <v>427</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428</v>
      </c>
      <c r="BR109" s="951"/>
      <c r="BS109" s="951"/>
      <c r="BT109" s="951"/>
      <c r="BU109" s="952"/>
      <c r="BV109" s="953" t="s">
        <v>429</v>
      </c>
      <c r="BW109" s="951"/>
      <c r="BX109" s="951"/>
      <c r="BY109" s="951"/>
      <c r="BZ109" s="952"/>
      <c r="CA109" s="953" t="s">
        <v>304</v>
      </c>
      <c r="CB109" s="951"/>
      <c r="CC109" s="951"/>
      <c r="CD109" s="951"/>
      <c r="CE109" s="952"/>
      <c r="CF109" s="989" t="s">
        <v>430</v>
      </c>
      <c r="CG109" s="989"/>
      <c r="CH109" s="989"/>
      <c r="CI109" s="989"/>
      <c r="CJ109" s="989"/>
      <c r="CK109" s="953" t="s">
        <v>431</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428</v>
      </c>
      <c r="DH109" s="951"/>
      <c r="DI109" s="951"/>
      <c r="DJ109" s="951"/>
      <c r="DK109" s="952"/>
      <c r="DL109" s="953" t="s">
        <v>429</v>
      </c>
      <c r="DM109" s="951"/>
      <c r="DN109" s="951"/>
      <c r="DO109" s="951"/>
      <c r="DP109" s="952"/>
      <c r="DQ109" s="953" t="s">
        <v>304</v>
      </c>
      <c r="DR109" s="951"/>
      <c r="DS109" s="951"/>
      <c r="DT109" s="951"/>
      <c r="DU109" s="952"/>
      <c r="DV109" s="953" t="s">
        <v>430</v>
      </c>
      <c r="DW109" s="951"/>
      <c r="DX109" s="951"/>
      <c r="DY109" s="951"/>
      <c r="DZ109" s="982"/>
    </row>
    <row r="110" spans="1:131" s="248" customFormat="1" ht="26.25" customHeight="1" x14ac:dyDescent="0.15">
      <c r="A110" s="853" t="s">
        <v>432</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420532</v>
      </c>
      <c r="AB110" s="944"/>
      <c r="AC110" s="944"/>
      <c r="AD110" s="944"/>
      <c r="AE110" s="945"/>
      <c r="AF110" s="946">
        <v>421421</v>
      </c>
      <c r="AG110" s="944"/>
      <c r="AH110" s="944"/>
      <c r="AI110" s="944"/>
      <c r="AJ110" s="945"/>
      <c r="AK110" s="946">
        <v>453158</v>
      </c>
      <c r="AL110" s="944"/>
      <c r="AM110" s="944"/>
      <c r="AN110" s="944"/>
      <c r="AO110" s="945"/>
      <c r="AP110" s="947">
        <v>18.100000000000001</v>
      </c>
      <c r="AQ110" s="948"/>
      <c r="AR110" s="948"/>
      <c r="AS110" s="948"/>
      <c r="AT110" s="949"/>
      <c r="AU110" s="983" t="s">
        <v>73</v>
      </c>
      <c r="AV110" s="984"/>
      <c r="AW110" s="984"/>
      <c r="AX110" s="984"/>
      <c r="AY110" s="984"/>
      <c r="AZ110" s="909" t="s">
        <v>433</v>
      </c>
      <c r="BA110" s="854"/>
      <c r="BB110" s="854"/>
      <c r="BC110" s="854"/>
      <c r="BD110" s="854"/>
      <c r="BE110" s="854"/>
      <c r="BF110" s="854"/>
      <c r="BG110" s="854"/>
      <c r="BH110" s="854"/>
      <c r="BI110" s="854"/>
      <c r="BJ110" s="854"/>
      <c r="BK110" s="854"/>
      <c r="BL110" s="854"/>
      <c r="BM110" s="854"/>
      <c r="BN110" s="854"/>
      <c r="BO110" s="854"/>
      <c r="BP110" s="855"/>
      <c r="BQ110" s="910">
        <v>4751064</v>
      </c>
      <c r="BR110" s="891"/>
      <c r="BS110" s="891"/>
      <c r="BT110" s="891"/>
      <c r="BU110" s="891"/>
      <c r="BV110" s="891">
        <v>4897541</v>
      </c>
      <c r="BW110" s="891"/>
      <c r="BX110" s="891"/>
      <c r="BY110" s="891"/>
      <c r="BZ110" s="891"/>
      <c r="CA110" s="891">
        <v>5106130</v>
      </c>
      <c r="CB110" s="891"/>
      <c r="CC110" s="891"/>
      <c r="CD110" s="891"/>
      <c r="CE110" s="891"/>
      <c r="CF110" s="915">
        <v>203.4</v>
      </c>
      <c r="CG110" s="916"/>
      <c r="CH110" s="916"/>
      <c r="CI110" s="916"/>
      <c r="CJ110" s="916"/>
      <c r="CK110" s="979" t="s">
        <v>434</v>
      </c>
      <c r="CL110" s="865"/>
      <c r="CM110" s="940" t="s">
        <v>435</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393</v>
      </c>
      <c r="DH110" s="891"/>
      <c r="DI110" s="891"/>
      <c r="DJ110" s="891"/>
      <c r="DK110" s="891"/>
      <c r="DL110" s="891" t="s">
        <v>393</v>
      </c>
      <c r="DM110" s="891"/>
      <c r="DN110" s="891"/>
      <c r="DO110" s="891"/>
      <c r="DP110" s="891"/>
      <c r="DQ110" s="891" t="s">
        <v>393</v>
      </c>
      <c r="DR110" s="891"/>
      <c r="DS110" s="891"/>
      <c r="DT110" s="891"/>
      <c r="DU110" s="891"/>
      <c r="DV110" s="892" t="s">
        <v>393</v>
      </c>
      <c r="DW110" s="892"/>
      <c r="DX110" s="892"/>
      <c r="DY110" s="892"/>
      <c r="DZ110" s="893"/>
    </row>
    <row r="111" spans="1:131" s="248" customFormat="1" ht="26.25" customHeight="1" x14ac:dyDescent="0.15">
      <c r="A111" s="820" t="s">
        <v>436</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393</v>
      </c>
      <c r="AB111" s="972"/>
      <c r="AC111" s="972"/>
      <c r="AD111" s="972"/>
      <c r="AE111" s="973"/>
      <c r="AF111" s="974" t="s">
        <v>173</v>
      </c>
      <c r="AG111" s="972"/>
      <c r="AH111" s="972"/>
      <c r="AI111" s="972"/>
      <c r="AJ111" s="973"/>
      <c r="AK111" s="974" t="s">
        <v>173</v>
      </c>
      <c r="AL111" s="972"/>
      <c r="AM111" s="972"/>
      <c r="AN111" s="972"/>
      <c r="AO111" s="973"/>
      <c r="AP111" s="975" t="s">
        <v>173</v>
      </c>
      <c r="AQ111" s="976"/>
      <c r="AR111" s="976"/>
      <c r="AS111" s="976"/>
      <c r="AT111" s="977"/>
      <c r="AU111" s="985"/>
      <c r="AV111" s="986"/>
      <c r="AW111" s="986"/>
      <c r="AX111" s="986"/>
      <c r="AY111" s="986"/>
      <c r="AZ111" s="861" t="s">
        <v>437</v>
      </c>
      <c r="BA111" s="796"/>
      <c r="BB111" s="796"/>
      <c r="BC111" s="796"/>
      <c r="BD111" s="796"/>
      <c r="BE111" s="796"/>
      <c r="BF111" s="796"/>
      <c r="BG111" s="796"/>
      <c r="BH111" s="796"/>
      <c r="BI111" s="796"/>
      <c r="BJ111" s="796"/>
      <c r="BK111" s="796"/>
      <c r="BL111" s="796"/>
      <c r="BM111" s="796"/>
      <c r="BN111" s="796"/>
      <c r="BO111" s="796"/>
      <c r="BP111" s="797"/>
      <c r="BQ111" s="862" t="s">
        <v>393</v>
      </c>
      <c r="BR111" s="863"/>
      <c r="BS111" s="863"/>
      <c r="BT111" s="863"/>
      <c r="BU111" s="863"/>
      <c r="BV111" s="863" t="s">
        <v>173</v>
      </c>
      <c r="BW111" s="863"/>
      <c r="BX111" s="863"/>
      <c r="BY111" s="863"/>
      <c r="BZ111" s="863"/>
      <c r="CA111" s="863" t="s">
        <v>393</v>
      </c>
      <c r="CB111" s="863"/>
      <c r="CC111" s="863"/>
      <c r="CD111" s="863"/>
      <c r="CE111" s="863"/>
      <c r="CF111" s="924" t="s">
        <v>438</v>
      </c>
      <c r="CG111" s="925"/>
      <c r="CH111" s="925"/>
      <c r="CI111" s="925"/>
      <c r="CJ111" s="925"/>
      <c r="CK111" s="980"/>
      <c r="CL111" s="867"/>
      <c r="CM111" s="870" t="s">
        <v>439</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173</v>
      </c>
      <c r="DH111" s="863"/>
      <c r="DI111" s="863"/>
      <c r="DJ111" s="863"/>
      <c r="DK111" s="863"/>
      <c r="DL111" s="863" t="s">
        <v>173</v>
      </c>
      <c r="DM111" s="863"/>
      <c r="DN111" s="863"/>
      <c r="DO111" s="863"/>
      <c r="DP111" s="863"/>
      <c r="DQ111" s="863" t="s">
        <v>393</v>
      </c>
      <c r="DR111" s="863"/>
      <c r="DS111" s="863"/>
      <c r="DT111" s="863"/>
      <c r="DU111" s="863"/>
      <c r="DV111" s="840" t="s">
        <v>173</v>
      </c>
      <c r="DW111" s="840"/>
      <c r="DX111" s="840"/>
      <c r="DY111" s="840"/>
      <c r="DZ111" s="841"/>
    </row>
    <row r="112" spans="1:131" s="248" customFormat="1" ht="26.25" customHeight="1" x14ac:dyDescent="0.15">
      <c r="A112" s="965" t="s">
        <v>440</v>
      </c>
      <c r="B112" s="966"/>
      <c r="C112" s="796" t="s">
        <v>441</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393</v>
      </c>
      <c r="AB112" s="826"/>
      <c r="AC112" s="826"/>
      <c r="AD112" s="826"/>
      <c r="AE112" s="827"/>
      <c r="AF112" s="828" t="s">
        <v>173</v>
      </c>
      <c r="AG112" s="826"/>
      <c r="AH112" s="826"/>
      <c r="AI112" s="826"/>
      <c r="AJ112" s="827"/>
      <c r="AK112" s="828" t="s">
        <v>173</v>
      </c>
      <c r="AL112" s="826"/>
      <c r="AM112" s="826"/>
      <c r="AN112" s="826"/>
      <c r="AO112" s="827"/>
      <c r="AP112" s="873" t="s">
        <v>173</v>
      </c>
      <c r="AQ112" s="874"/>
      <c r="AR112" s="874"/>
      <c r="AS112" s="874"/>
      <c r="AT112" s="875"/>
      <c r="AU112" s="985"/>
      <c r="AV112" s="986"/>
      <c r="AW112" s="986"/>
      <c r="AX112" s="986"/>
      <c r="AY112" s="986"/>
      <c r="AZ112" s="861" t="s">
        <v>442</v>
      </c>
      <c r="BA112" s="796"/>
      <c r="BB112" s="796"/>
      <c r="BC112" s="796"/>
      <c r="BD112" s="796"/>
      <c r="BE112" s="796"/>
      <c r="BF112" s="796"/>
      <c r="BG112" s="796"/>
      <c r="BH112" s="796"/>
      <c r="BI112" s="796"/>
      <c r="BJ112" s="796"/>
      <c r="BK112" s="796"/>
      <c r="BL112" s="796"/>
      <c r="BM112" s="796"/>
      <c r="BN112" s="796"/>
      <c r="BO112" s="796"/>
      <c r="BP112" s="797"/>
      <c r="BQ112" s="862">
        <v>9597</v>
      </c>
      <c r="BR112" s="863"/>
      <c r="BS112" s="863"/>
      <c r="BT112" s="863"/>
      <c r="BU112" s="863"/>
      <c r="BV112" s="863">
        <v>7546</v>
      </c>
      <c r="BW112" s="863"/>
      <c r="BX112" s="863"/>
      <c r="BY112" s="863"/>
      <c r="BZ112" s="863"/>
      <c r="CA112" s="863">
        <v>81774</v>
      </c>
      <c r="CB112" s="863"/>
      <c r="CC112" s="863"/>
      <c r="CD112" s="863"/>
      <c r="CE112" s="863"/>
      <c r="CF112" s="924">
        <v>3.3</v>
      </c>
      <c r="CG112" s="925"/>
      <c r="CH112" s="925"/>
      <c r="CI112" s="925"/>
      <c r="CJ112" s="925"/>
      <c r="CK112" s="980"/>
      <c r="CL112" s="867"/>
      <c r="CM112" s="870" t="s">
        <v>443</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438</v>
      </c>
      <c r="DH112" s="863"/>
      <c r="DI112" s="863"/>
      <c r="DJ112" s="863"/>
      <c r="DK112" s="863"/>
      <c r="DL112" s="863" t="s">
        <v>393</v>
      </c>
      <c r="DM112" s="863"/>
      <c r="DN112" s="863"/>
      <c r="DO112" s="863"/>
      <c r="DP112" s="863"/>
      <c r="DQ112" s="863" t="s">
        <v>173</v>
      </c>
      <c r="DR112" s="863"/>
      <c r="DS112" s="863"/>
      <c r="DT112" s="863"/>
      <c r="DU112" s="863"/>
      <c r="DV112" s="840" t="s">
        <v>393</v>
      </c>
      <c r="DW112" s="840"/>
      <c r="DX112" s="840"/>
      <c r="DY112" s="840"/>
      <c r="DZ112" s="841"/>
    </row>
    <row r="113" spans="1:130" s="248" customFormat="1" ht="26.25" customHeight="1" x14ac:dyDescent="0.15">
      <c r="A113" s="967"/>
      <c r="B113" s="968"/>
      <c r="C113" s="796" t="s">
        <v>444</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3789</v>
      </c>
      <c r="AB113" s="972"/>
      <c r="AC113" s="972"/>
      <c r="AD113" s="972"/>
      <c r="AE113" s="973"/>
      <c r="AF113" s="974">
        <v>3827</v>
      </c>
      <c r="AG113" s="972"/>
      <c r="AH113" s="972"/>
      <c r="AI113" s="972"/>
      <c r="AJ113" s="973"/>
      <c r="AK113" s="974">
        <v>1248</v>
      </c>
      <c r="AL113" s="972"/>
      <c r="AM113" s="972"/>
      <c r="AN113" s="972"/>
      <c r="AO113" s="973"/>
      <c r="AP113" s="975">
        <v>0</v>
      </c>
      <c r="AQ113" s="976"/>
      <c r="AR113" s="976"/>
      <c r="AS113" s="976"/>
      <c r="AT113" s="977"/>
      <c r="AU113" s="985"/>
      <c r="AV113" s="986"/>
      <c r="AW113" s="986"/>
      <c r="AX113" s="986"/>
      <c r="AY113" s="986"/>
      <c r="AZ113" s="861" t="s">
        <v>445</v>
      </c>
      <c r="BA113" s="796"/>
      <c r="BB113" s="796"/>
      <c r="BC113" s="796"/>
      <c r="BD113" s="796"/>
      <c r="BE113" s="796"/>
      <c r="BF113" s="796"/>
      <c r="BG113" s="796"/>
      <c r="BH113" s="796"/>
      <c r="BI113" s="796"/>
      <c r="BJ113" s="796"/>
      <c r="BK113" s="796"/>
      <c r="BL113" s="796"/>
      <c r="BM113" s="796"/>
      <c r="BN113" s="796"/>
      <c r="BO113" s="796"/>
      <c r="BP113" s="797"/>
      <c r="BQ113" s="862">
        <v>111617</v>
      </c>
      <c r="BR113" s="863"/>
      <c r="BS113" s="863"/>
      <c r="BT113" s="863"/>
      <c r="BU113" s="863"/>
      <c r="BV113" s="863">
        <v>109894</v>
      </c>
      <c r="BW113" s="863"/>
      <c r="BX113" s="863"/>
      <c r="BY113" s="863"/>
      <c r="BZ113" s="863"/>
      <c r="CA113" s="863">
        <v>131835</v>
      </c>
      <c r="CB113" s="863"/>
      <c r="CC113" s="863"/>
      <c r="CD113" s="863"/>
      <c r="CE113" s="863"/>
      <c r="CF113" s="924">
        <v>5.3</v>
      </c>
      <c r="CG113" s="925"/>
      <c r="CH113" s="925"/>
      <c r="CI113" s="925"/>
      <c r="CJ113" s="925"/>
      <c r="CK113" s="980"/>
      <c r="CL113" s="867"/>
      <c r="CM113" s="870" t="s">
        <v>446</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173</v>
      </c>
      <c r="DH113" s="826"/>
      <c r="DI113" s="826"/>
      <c r="DJ113" s="826"/>
      <c r="DK113" s="827"/>
      <c r="DL113" s="828" t="s">
        <v>173</v>
      </c>
      <c r="DM113" s="826"/>
      <c r="DN113" s="826"/>
      <c r="DO113" s="826"/>
      <c r="DP113" s="827"/>
      <c r="DQ113" s="828" t="s">
        <v>393</v>
      </c>
      <c r="DR113" s="826"/>
      <c r="DS113" s="826"/>
      <c r="DT113" s="826"/>
      <c r="DU113" s="827"/>
      <c r="DV113" s="873" t="s">
        <v>393</v>
      </c>
      <c r="DW113" s="874"/>
      <c r="DX113" s="874"/>
      <c r="DY113" s="874"/>
      <c r="DZ113" s="875"/>
    </row>
    <row r="114" spans="1:130" s="248" customFormat="1" ht="26.25" customHeight="1" x14ac:dyDescent="0.15">
      <c r="A114" s="967"/>
      <c r="B114" s="968"/>
      <c r="C114" s="796" t="s">
        <v>447</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47078</v>
      </c>
      <c r="AB114" s="826"/>
      <c r="AC114" s="826"/>
      <c r="AD114" s="826"/>
      <c r="AE114" s="827"/>
      <c r="AF114" s="828">
        <v>37596</v>
      </c>
      <c r="AG114" s="826"/>
      <c r="AH114" s="826"/>
      <c r="AI114" s="826"/>
      <c r="AJ114" s="827"/>
      <c r="AK114" s="828">
        <v>21393</v>
      </c>
      <c r="AL114" s="826"/>
      <c r="AM114" s="826"/>
      <c r="AN114" s="826"/>
      <c r="AO114" s="827"/>
      <c r="AP114" s="873">
        <v>0.9</v>
      </c>
      <c r="AQ114" s="874"/>
      <c r="AR114" s="874"/>
      <c r="AS114" s="874"/>
      <c r="AT114" s="875"/>
      <c r="AU114" s="985"/>
      <c r="AV114" s="986"/>
      <c r="AW114" s="986"/>
      <c r="AX114" s="986"/>
      <c r="AY114" s="986"/>
      <c r="AZ114" s="861" t="s">
        <v>448</v>
      </c>
      <c r="BA114" s="796"/>
      <c r="BB114" s="796"/>
      <c r="BC114" s="796"/>
      <c r="BD114" s="796"/>
      <c r="BE114" s="796"/>
      <c r="BF114" s="796"/>
      <c r="BG114" s="796"/>
      <c r="BH114" s="796"/>
      <c r="BI114" s="796"/>
      <c r="BJ114" s="796"/>
      <c r="BK114" s="796"/>
      <c r="BL114" s="796"/>
      <c r="BM114" s="796"/>
      <c r="BN114" s="796"/>
      <c r="BO114" s="796"/>
      <c r="BP114" s="797"/>
      <c r="BQ114" s="862">
        <v>960693</v>
      </c>
      <c r="BR114" s="863"/>
      <c r="BS114" s="863"/>
      <c r="BT114" s="863"/>
      <c r="BU114" s="863"/>
      <c r="BV114" s="863">
        <v>1014297</v>
      </c>
      <c r="BW114" s="863"/>
      <c r="BX114" s="863"/>
      <c r="BY114" s="863"/>
      <c r="BZ114" s="863"/>
      <c r="CA114" s="863">
        <v>964586</v>
      </c>
      <c r="CB114" s="863"/>
      <c r="CC114" s="863"/>
      <c r="CD114" s="863"/>
      <c r="CE114" s="863"/>
      <c r="CF114" s="924">
        <v>38.4</v>
      </c>
      <c r="CG114" s="925"/>
      <c r="CH114" s="925"/>
      <c r="CI114" s="925"/>
      <c r="CJ114" s="925"/>
      <c r="CK114" s="980"/>
      <c r="CL114" s="867"/>
      <c r="CM114" s="870" t="s">
        <v>449</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173</v>
      </c>
      <c r="DH114" s="826"/>
      <c r="DI114" s="826"/>
      <c r="DJ114" s="826"/>
      <c r="DK114" s="827"/>
      <c r="DL114" s="828" t="s">
        <v>393</v>
      </c>
      <c r="DM114" s="826"/>
      <c r="DN114" s="826"/>
      <c r="DO114" s="826"/>
      <c r="DP114" s="827"/>
      <c r="DQ114" s="828" t="s">
        <v>393</v>
      </c>
      <c r="DR114" s="826"/>
      <c r="DS114" s="826"/>
      <c r="DT114" s="826"/>
      <c r="DU114" s="827"/>
      <c r="DV114" s="873" t="s">
        <v>438</v>
      </c>
      <c r="DW114" s="874"/>
      <c r="DX114" s="874"/>
      <c r="DY114" s="874"/>
      <c r="DZ114" s="875"/>
    </row>
    <row r="115" spans="1:130" s="248" customFormat="1" ht="26.25" customHeight="1" x14ac:dyDescent="0.15">
      <c r="A115" s="967"/>
      <c r="B115" s="968"/>
      <c r="C115" s="796" t="s">
        <v>450</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393</v>
      </c>
      <c r="AB115" s="972"/>
      <c r="AC115" s="972"/>
      <c r="AD115" s="972"/>
      <c r="AE115" s="973"/>
      <c r="AF115" s="974" t="s">
        <v>173</v>
      </c>
      <c r="AG115" s="972"/>
      <c r="AH115" s="972"/>
      <c r="AI115" s="972"/>
      <c r="AJ115" s="973"/>
      <c r="AK115" s="974" t="s">
        <v>173</v>
      </c>
      <c r="AL115" s="972"/>
      <c r="AM115" s="972"/>
      <c r="AN115" s="972"/>
      <c r="AO115" s="973"/>
      <c r="AP115" s="975" t="s">
        <v>173</v>
      </c>
      <c r="AQ115" s="976"/>
      <c r="AR115" s="976"/>
      <c r="AS115" s="976"/>
      <c r="AT115" s="977"/>
      <c r="AU115" s="985"/>
      <c r="AV115" s="986"/>
      <c r="AW115" s="986"/>
      <c r="AX115" s="986"/>
      <c r="AY115" s="986"/>
      <c r="AZ115" s="861" t="s">
        <v>451</v>
      </c>
      <c r="BA115" s="796"/>
      <c r="BB115" s="796"/>
      <c r="BC115" s="796"/>
      <c r="BD115" s="796"/>
      <c r="BE115" s="796"/>
      <c r="BF115" s="796"/>
      <c r="BG115" s="796"/>
      <c r="BH115" s="796"/>
      <c r="BI115" s="796"/>
      <c r="BJ115" s="796"/>
      <c r="BK115" s="796"/>
      <c r="BL115" s="796"/>
      <c r="BM115" s="796"/>
      <c r="BN115" s="796"/>
      <c r="BO115" s="796"/>
      <c r="BP115" s="797"/>
      <c r="BQ115" s="862" t="s">
        <v>393</v>
      </c>
      <c r="BR115" s="863"/>
      <c r="BS115" s="863"/>
      <c r="BT115" s="863"/>
      <c r="BU115" s="863"/>
      <c r="BV115" s="863" t="s">
        <v>393</v>
      </c>
      <c r="BW115" s="863"/>
      <c r="BX115" s="863"/>
      <c r="BY115" s="863"/>
      <c r="BZ115" s="863"/>
      <c r="CA115" s="863" t="s">
        <v>173</v>
      </c>
      <c r="CB115" s="863"/>
      <c r="CC115" s="863"/>
      <c r="CD115" s="863"/>
      <c r="CE115" s="863"/>
      <c r="CF115" s="924" t="s">
        <v>393</v>
      </c>
      <c r="CG115" s="925"/>
      <c r="CH115" s="925"/>
      <c r="CI115" s="925"/>
      <c r="CJ115" s="925"/>
      <c r="CK115" s="980"/>
      <c r="CL115" s="867"/>
      <c r="CM115" s="861" t="s">
        <v>452</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173</v>
      </c>
      <c r="DH115" s="826"/>
      <c r="DI115" s="826"/>
      <c r="DJ115" s="826"/>
      <c r="DK115" s="827"/>
      <c r="DL115" s="828" t="s">
        <v>173</v>
      </c>
      <c r="DM115" s="826"/>
      <c r="DN115" s="826"/>
      <c r="DO115" s="826"/>
      <c r="DP115" s="827"/>
      <c r="DQ115" s="828" t="s">
        <v>393</v>
      </c>
      <c r="DR115" s="826"/>
      <c r="DS115" s="826"/>
      <c r="DT115" s="826"/>
      <c r="DU115" s="827"/>
      <c r="DV115" s="873" t="s">
        <v>173</v>
      </c>
      <c r="DW115" s="874"/>
      <c r="DX115" s="874"/>
      <c r="DY115" s="874"/>
      <c r="DZ115" s="875"/>
    </row>
    <row r="116" spans="1:130" s="248" customFormat="1" ht="26.25" customHeight="1" x14ac:dyDescent="0.15">
      <c r="A116" s="969"/>
      <c r="B116" s="970"/>
      <c r="C116" s="929" t="s">
        <v>453</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2887</v>
      </c>
      <c r="AB116" s="826"/>
      <c r="AC116" s="826"/>
      <c r="AD116" s="826"/>
      <c r="AE116" s="827"/>
      <c r="AF116" s="828">
        <v>1915</v>
      </c>
      <c r="AG116" s="826"/>
      <c r="AH116" s="826"/>
      <c r="AI116" s="826"/>
      <c r="AJ116" s="827"/>
      <c r="AK116" s="828">
        <v>2340</v>
      </c>
      <c r="AL116" s="826"/>
      <c r="AM116" s="826"/>
      <c r="AN116" s="826"/>
      <c r="AO116" s="827"/>
      <c r="AP116" s="873">
        <v>0.1</v>
      </c>
      <c r="AQ116" s="874"/>
      <c r="AR116" s="874"/>
      <c r="AS116" s="874"/>
      <c r="AT116" s="875"/>
      <c r="AU116" s="985"/>
      <c r="AV116" s="986"/>
      <c r="AW116" s="986"/>
      <c r="AX116" s="986"/>
      <c r="AY116" s="986"/>
      <c r="AZ116" s="912" t="s">
        <v>454</v>
      </c>
      <c r="BA116" s="913"/>
      <c r="BB116" s="913"/>
      <c r="BC116" s="913"/>
      <c r="BD116" s="913"/>
      <c r="BE116" s="913"/>
      <c r="BF116" s="913"/>
      <c r="BG116" s="913"/>
      <c r="BH116" s="913"/>
      <c r="BI116" s="913"/>
      <c r="BJ116" s="913"/>
      <c r="BK116" s="913"/>
      <c r="BL116" s="913"/>
      <c r="BM116" s="913"/>
      <c r="BN116" s="913"/>
      <c r="BO116" s="913"/>
      <c r="BP116" s="914"/>
      <c r="BQ116" s="862" t="s">
        <v>393</v>
      </c>
      <c r="BR116" s="863"/>
      <c r="BS116" s="863"/>
      <c r="BT116" s="863"/>
      <c r="BU116" s="863"/>
      <c r="BV116" s="863" t="s">
        <v>393</v>
      </c>
      <c r="BW116" s="863"/>
      <c r="BX116" s="863"/>
      <c r="BY116" s="863"/>
      <c r="BZ116" s="863"/>
      <c r="CA116" s="863" t="s">
        <v>173</v>
      </c>
      <c r="CB116" s="863"/>
      <c r="CC116" s="863"/>
      <c r="CD116" s="863"/>
      <c r="CE116" s="863"/>
      <c r="CF116" s="924" t="s">
        <v>173</v>
      </c>
      <c r="CG116" s="925"/>
      <c r="CH116" s="925"/>
      <c r="CI116" s="925"/>
      <c r="CJ116" s="925"/>
      <c r="CK116" s="980"/>
      <c r="CL116" s="867"/>
      <c r="CM116" s="870" t="s">
        <v>455</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173</v>
      </c>
      <c r="DH116" s="826"/>
      <c r="DI116" s="826"/>
      <c r="DJ116" s="826"/>
      <c r="DK116" s="827"/>
      <c r="DL116" s="828" t="s">
        <v>393</v>
      </c>
      <c r="DM116" s="826"/>
      <c r="DN116" s="826"/>
      <c r="DO116" s="826"/>
      <c r="DP116" s="827"/>
      <c r="DQ116" s="828" t="s">
        <v>393</v>
      </c>
      <c r="DR116" s="826"/>
      <c r="DS116" s="826"/>
      <c r="DT116" s="826"/>
      <c r="DU116" s="827"/>
      <c r="DV116" s="873" t="s">
        <v>393</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456</v>
      </c>
      <c r="Z117" s="952"/>
      <c r="AA117" s="957">
        <v>474286</v>
      </c>
      <c r="AB117" s="958"/>
      <c r="AC117" s="958"/>
      <c r="AD117" s="958"/>
      <c r="AE117" s="959"/>
      <c r="AF117" s="960">
        <v>464759</v>
      </c>
      <c r="AG117" s="958"/>
      <c r="AH117" s="958"/>
      <c r="AI117" s="958"/>
      <c r="AJ117" s="959"/>
      <c r="AK117" s="960">
        <v>478139</v>
      </c>
      <c r="AL117" s="958"/>
      <c r="AM117" s="958"/>
      <c r="AN117" s="958"/>
      <c r="AO117" s="959"/>
      <c r="AP117" s="961"/>
      <c r="AQ117" s="962"/>
      <c r="AR117" s="962"/>
      <c r="AS117" s="962"/>
      <c r="AT117" s="963"/>
      <c r="AU117" s="985"/>
      <c r="AV117" s="986"/>
      <c r="AW117" s="986"/>
      <c r="AX117" s="986"/>
      <c r="AY117" s="986"/>
      <c r="AZ117" s="912" t="s">
        <v>457</v>
      </c>
      <c r="BA117" s="913"/>
      <c r="BB117" s="913"/>
      <c r="BC117" s="913"/>
      <c r="BD117" s="913"/>
      <c r="BE117" s="913"/>
      <c r="BF117" s="913"/>
      <c r="BG117" s="913"/>
      <c r="BH117" s="913"/>
      <c r="BI117" s="913"/>
      <c r="BJ117" s="913"/>
      <c r="BK117" s="913"/>
      <c r="BL117" s="913"/>
      <c r="BM117" s="913"/>
      <c r="BN117" s="913"/>
      <c r="BO117" s="913"/>
      <c r="BP117" s="914"/>
      <c r="BQ117" s="862" t="s">
        <v>173</v>
      </c>
      <c r="BR117" s="863"/>
      <c r="BS117" s="863"/>
      <c r="BT117" s="863"/>
      <c r="BU117" s="863"/>
      <c r="BV117" s="863" t="s">
        <v>173</v>
      </c>
      <c r="BW117" s="863"/>
      <c r="BX117" s="863"/>
      <c r="BY117" s="863"/>
      <c r="BZ117" s="863"/>
      <c r="CA117" s="863" t="s">
        <v>173</v>
      </c>
      <c r="CB117" s="863"/>
      <c r="CC117" s="863"/>
      <c r="CD117" s="863"/>
      <c r="CE117" s="863"/>
      <c r="CF117" s="924" t="s">
        <v>173</v>
      </c>
      <c r="CG117" s="925"/>
      <c r="CH117" s="925"/>
      <c r="CI117" s="925"/>
      <c r="CJ117" s="925"/>
      <c r="CK117" s="980"/>
      <c r="CL117" s="867"/>
      <c r="CM117" s="870" t="s">
        <v>458</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393</v>
      </c>
      <c r="DH117" s="826"/>
      <c r="DI117" s="826"/>
      <c r="DJ117" s="826"/>
      <c r="DK117" s="827"/>
      <c r="DL117" s="828" t="s">
        <v>393</v>
      </c>
      <c r="DM117" s="826"/>
      <c r="DN117" s="826"/>
      <c r="DO117" s="826"/>
      <c r="DP117" s="827"/>
      <c r="DQ117" s="828" t="s">
        <v>438</v>
      </c>
      <c r="DR117" s="826"/>
      <c r="DS117" s="826"/>
      <c r="DT117" s="826"/>
      <c r="DU117" s="827"/>
      <c r="DV117" s="873" t="s">
        <v>173</v>
      </c>
      <c r="DW117" s="874"/>
      <c r="DX117" s="874"/>
      <c r="DY117" s="874"/>
      <c r="DZ117" s="875"/>
    </row>
    <row r="118" spans="1:130" s="248" customFormat="1" ht="26.25" customHeight="1" x14ac:dyDescent="0.15">
      <c r="A118" s="950" t="s">
        <v>431</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428</v>
      </c>
      <c r="AB118" s="951"/>
      <c r="AC118" s="951"/>
      <c r="AD118" s="951"/>
      <c r="AE118" s="952"/>
      <c r="AF118" s="953" t="s">
        <v>429</v>
      </c>
      <c r="AG118" s="951"/>
      <c r="AH118" s="951"/>
      <c r="AI118" s="951"/>
      <c r="AJ118" s="952"/>
      <c r="AK118" s="953" t="s">
        <v>304</v>
      </c>
      <c r="AL118" s="951"/>
      <c r="AM118" s="951"/>
      <c r="AN118" s="951"/>
      <c r="AO118" s="952"/>
      <c r="AP118" s="954" t="s">
        <v>430</v>
      </c>
      <c r="AQ118" s="955"/>
      <c r="AR118" s="955"/>
      <c r="AS118" s="955"/>
      <c r="AT118" s="956"/>
      <c r="AU118" s="985"/>
      <c r="AV118" s="986"/>
      <c r="AW118" s="986"/>
      <c r="AX118" s="986"/>
      <c r="AY118" s="986"/>
      <c r="AZ118" s="928" t="s">
        <v>459</v>
      </c>
      <c r="BA118" s="929"/>
      <c r="BB118" s="929"/>
      <c r="BC118" s="929"/>
      <c r="BD118" s="929"/>
      <c r="BE118" s="929"/>
      <c r="BF118" s="929"/>
      <c r="BG118" s="929"/>
      <c r="BH118" s="929"/>
      <c r="BI118" s="929"/>
      <c r="BJ118" s="929"/>
      <c r="BK118" s="929"/>
      <c r="BL118" s="929"/>
      <c r="BM118" s="929"/>
      <c r="BN118" s="929"/>
      <c r="BO118" s="929"/>
      <c r="BP118" s="930"/>
      <c r="BQ118" s="931" t="s">
        <v>393</v>
      </c>
      <c r="BR118" s="894"/>
      <c r="BS118" s="894"/>
      <c r="BT118" s="894"/>
      <c r="BU118" s="894"/>
      <c r="BV118" s="894" t="s">
        <v>393</v>
      </c>
      <c r="BW118" s="894"/>
      <c r="BX118" s="894"/>
      <c r="BY118" s="894"/>
      <c r="BZ118" s="894"/>
      <c r="CA118" s="894" t="s">
        <v>393</v>
      </c>
      <c r="CB118" s="894"/>
      <c r="CC118" s="894"/>
      <c r="CD118" s="894"/>
      <c r="CE118" s="894"/>
      <c r="CF118" s="924" t="s">
        <v>393</v>
      </c>
      <c r="CG118" s="925"/>
      <c r="CH118" s="925"/>
      <c r="CI118" s="925"/>
      <c r="CJ118" s="925"/>
      <c r="CK118" s="980"/>
      <c r="CL118" s="867"/>
      <c r="CM118" s="870" t="s">
        <v>460</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393</v>
      </c>
      <c r="DH118" s="826"/>
      <c r="DI118" s="826"/>
      <c r="DJ118" s="826"/>
      <c r="DK118" s="827"/>
      <c r="DL118" s="828" t="s">
        <v>393</v>
      </c>
      <c r="DM118" s="826"/>
      <c r="DN118" s="826"/>
      <c r="DO118" s="826"/>
      <c r="DP118" s="827"/>
      <c r="DQ118" s="828" t="s">
        <v>393</v>
      </c>
      <c r="DR118" s="826"/>
      <c r="DS118" s="826"/>
      <c r="DT118" s="826"/>
      <c r="DU118" s="827"/>
      <c r="DV118" s="873" t="s">
        <v>173</v>
      </c>
      <c r="DW118" s="874"/>
      <c r="DX118" s="874"/>
      <c r="DY118" s="874"/>
      <c r="DZ118" s="875"/>
    </row>
    <row r="119" spans="1:130" s="248" customFormat="1" ht="26.25" customHeight="1" x14ac:dyDescent="0.15">
      <c r="A119" s="864" t="s">
        <v>434</v>
      </c>
      <c r="B119" s="865"/>
      <c r="C119" s="940" t="s">
        <v>435</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393</v>
      </c>
      <c r="AB119" s="944"/>
      <c r="AC119" s="944"/>
      <c r="AD119" s="944"/>
      <c r="AE119" s="945"/>
      <c r="AF119" s="946" t="s">
        <v>393</v>
      </c>
      <c r="AG119" s="944"/>
      <c r="AH119" s="944"/>
      <c r="AI119" s="944"/>
      <c r="AJ119" s="945"/>
      <c r="AK119" s="946" t="s">
        <v>173</v>
      </c>
      <c r="AL119" s="944"/>
      <c r="AM119" s="944"/>
      <c r="AN119" s="944"/>
      <c r="AO119" s="945"/>
      <c r="AP119" s="947" t="s">
        <v>393</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461</v>
      </c>
      <c r="BP119" s="927"/>
      <c r="BQ119" s="931">
        <v>5832971</v>
      </c>
      <c r="BR119" s="894"/>
      <c r="BS119" s="894"/>
      <c r="BT119" s="894"/>
      <c r="BU119" s="894"/>
      <c r="BV119" s="894">
        <v>6029278</v>
      </c>
      <c r="BW119" s="894"/>
      <c r="BX119" s="894"/>
      <c r="BY119" s="894"/>
      <c r="BZ119" s="894"/>
      <c r="CA119" s="894">
        <v>6284325</v>
      </c>
      <c r="CB119" s="894"/>
      <c r="CC119" s="894"/>
      <c r="CD119" s="894"/>
      <c r="CE119" s="894"/>
      <c r="CF119" s="792"/>
      <c r="CG119" s="793"/>
      <c r="CH119" s="793"/>
      <c r="CI119" s="793"/>
      <c r="CJ119" s="883"/>
      <c r="CK119" s="981"/>
      <c r="CL119" s="869"/>
      <c r="CM119" s="887" t="s">
        <v>462</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393</v>
      </c>
      <c r="DH119" s="809"/>
      <c r="DI119" s="809"/>
      <c r="DJ119" s="809"/>
      <c r="DK119" s="810"/>
      <c r="DL119" s="811" t="s">
        <v>173</v>
      </c>
      <c r="DM119" s="809"/>
      <c r="DN119" s="809"/>
      <c r="DO119" s="809"/>
      <c r="DP119" s="810"/>
      <c r="DQ119" s="811" t="s">
        <v>393</v>
      </c>
      <c r="DR119" s="809"/>
      <c r="DS119" s="809"/>
      <c r="DT119" s="809"/>
      <c r="DU119" s="810"/>
      <c r="DV119" s="897" t="s">
        <v>393</v>
      </c>
      <c r="DW119" s="898"/>
      <c r="DX119" s="898"/>
      <c r="DY119" s="898"/>
      <c r="DZ119" s="899"/>
    </row>
    <row r="120" spans="1:130" s="248" customFormat="1" ht="26.25" customHeight="1" x14ac:dyDescent="0.15">
      <c r="A120" s="866"/>
      <c r="B120" s="867"/>
      <c r="C120" s="870" t="s">
        <v>439</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173</v>
      </c>
      <c r="AB120" s="826"/>
      <c r="AC120" s="826"/>
      <c r="AD120" s="826"/>
      <c r="AE120" s="827"/>
      <c r="AF120" s="828" t="s">
        <v>393</v>
      </c>
      <c r="AG120" s="826"/>
      <c r="AH120" s="826"/>
      <c r="AI120" s="826"/>
      <c r="AJ120" s="827"/>
      <c r="AK120" s="828" t="s">
        <v>173</v>
      </c>
      <c r="AL120" s="826"/>
      <c r="AM120" s="826"/>
      <c r="AN120" s="826"/>
      <c r="AO120" s="827"/>
      <c r="AP120" s="873" t="s">
        <v>393</v>
      </c>
      <c r="AQ120" s="874"/>
      <c r="AR120" s="874"/>
      <c r="AS120" s="874"/>
      <c r="AT120" s="875"/>
      <c r="AU120" s="932" t="s">
        <v>463</v>
      </c>
      <c r="AV120" s="933"/>
      <c r="AW120" s="933"/>
      <c r="AX120" s="933"/>
      <c r="AY120" s="934"/>
      <c r="AZ120" s="909" t="s">
        <v>464</v>
      </c>
      <c r="BA120" s="854"/>
      <c r="BB120" s="854"/>
      <c r="BC120" s="854"/>
      <c r="BD120" s="854"/>
      <c r="BE120" s="854"/>
      <c r="BF120" s="854"/>
      <c r="BG120" s="854"/>
      <c r="BH120" s="854"/>
      <c r="BI120" s="854"/>
      <c r="BJ120" s="854"/>
      <c r="BK120" s="854"/>
      <c r="BL120" s="854"/>
      <c r="BM120" s="854"/>
      <c r="BN120" s="854"/>
      <c r="BO120" s="854"/>
      <c r="BP120" s="855"/>
      <c r="BQ120" s="910">
        <v>5118244</v>
      </c>
      <c r="BR120" s="891"/>
      <c r="BS120" s="891"/>
      <c r="BT120" s="891"/>
      <c r="BU120" s="891"/>
      <c r="BV120" s="891">
        <v>5522664</v>
      </c>
      <c r="BW120" s="891"/>
      <c r="BX120" s="891"/>
      <c r="BY120" s="891"/>
      <c r="BZ120" s="891"/>
      <c r="CA120" s="891">
        <v>5732460</v>
      </c>
      <c r="CB120" s="891"/>
      <c r="CC120" s="891"/>
      <c r="CD120" s="891"/>
      <c r="CE120" s="891"/>
      <c r="CF120" s="915">
        <v>228.4</v>
      </c>
      <c r="CG120" s="916"/>
      <c r="CH120" s="916"/>
      <c r="CI120" s="916"/>
      <c r="CJ120" s="916"/>
      <c r="CK120" s="917" t="s">
        <v>465</v>
      </c>
      <c r="CL120" s="901"/>
      <c r="CM120" s="901"/>
      <c r="CN120" s="901"/>
      <c r="CO120" s="902"/>
      <c r="CP120" s="921" t="s">
        <v>466</v>
      </c>
      <c r="CQ120" s="922"/>
      <c r="CR120" s="922"/>
      <c r="CS120" s="922"/>
      <c r="CT120" s="922"/>
      <c r="CU120" s="922"/>
      <c r="CV120" s="922"/>
      <c r="CW120" s="922"/>
      <c r="CX120" s="922"/>
      <c r="CY120" s="922"/>
      <c r="CZ120" s="922"/>
      <c r="DA120" s="922"/>
      <c r="DB120" s="922"/>
      <c r="DC120" s="922"/>
      <c r="DD120" s="922"/>
      <c r="DE120" s="922"/>
      <c r="DF120" s="923"/>
      <c r="DG120" s="910">
        <v>9597</v>
      </c>
      <c r="DH120" s="891"/>
      <c r="DI120" s="891"/>
      <c r="DJ120" s="891"/>
      <c r="DK120" s="891"/>
      <c r="DL120" s="891">
        <v>7546</v>
      </c>
      <c r="DM120" s="891"/>
      <c r="DN120" s="891"/>
      <c r="DO120" s="891"/>
      <c r="DP120" s="891"/>
      <c r="DQ120" s="891">
        <v>81774</v>
      </c>
      <c r="DR120" s="891"/>
      <c r="DS120" s="891"/>
      <c r="DT120" s="891"/>
      <c r="DU120" s="891"/>
      <c r="DV120" s="892">
        <v>3.3</v>
      </c>
      <c r="DW120" s="892"/>
      <c r="DX120" s="892"/>
      <c r="DY120" s="892"/>
      <c r="DZ120" s="893"/>
    </row>
    <row r="121" spans="1:130" s="248" customFormat="1" ht="26.25" customHeight="1" x14ac:dyDescent="0.15">
      <c r="A121" s="866"/>
      <c r="B121" s="867"/>
      <c r="C121" s="912" t="s">
        <v>467</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173</v>
      </c>
      <c r="AB121" s="826"/>
      <c r="AC121" s="826"/>
      <c r="AD121" s="826"/>
      <c r="AE121" s="827"/>
      <c r="AF121" s="828" t="s">
        <v>393</v>
      </c>
      <c r="AG121" s="826"/>
      <c r="AH121" s="826"/>
      <c r="AI121" s="826"/>
      <c r="AJ121" s="827"/>
      <c r="AK121" s="828" t="s">
        <v>393</v>
      </c>
      <c r="AL121" s="826"/>
      <c r="AM121" s="826"/>
      <c r="AN121" s="826"/>
      <c r="AO121" s="827"/>
      <c r="AP121" s="873" t="s">
        <v>393</v>
      </c>
      <c r="AQ121" s="874"/>
      <c r="AR121" s="874"/>
      <c r="AS121" s="874"/>
      <c r="AT121" s="875"/>
      <c r="AU121" s="935"/>
      <c r="AV121" s="936"/>
      <c r="AW121" s="936"/>
      <c r="AX121" s="936"/>
      <c r="AY121" s="937"/>
      <c r="AZ121" s="861" t="s">
        <v>468</v>
      </c>
      <c r="BA121" s="796"/>
      <c r="BB121" s="796"/>
      <c r="BC121" s="796"/>
      <c r="BD121" s="796"/>
      <c r="BE121" s="796"/>
      <c r="BF121" s="796"/>
      <c r="BG121" s="796"/>
      <c r="BH121" s="796"/>
      <c r="BI121" s="796"/>
      <c r="BJ121" s="796"/>
      <c r="BK121" s="796"/>
      <c r="BL121" s="796"/>
      <c r="BM121" s="796"/>
      <c r="BN121" s="796"/>
      <c r="BO121" s="796"/>
      <c r="BP121" s="797"/>
      <c r="BQ121" s="862">
        <v>378165</v>
      </c>
      <c r="BR121" s="863"/>
      <c r="BS121" s="863"/>
      <c r="BT121" s="863"/>
      <c r="BU121" s="863"/>
      <c r="BV121" s="863">
        <v>355627</v>
      </c>
      <c r="BW121" s="863"/>
      <c r="BX121" s="863"/>
      <c r="BY121" s="863"/>
      <c r="BZ121" s="863"/>
      <c r="CA121" s="863">
        <v>508050</v>
      </c>
      <c r="CB121" s="863"/>
      <c r="CC121" s="863"/>
      <c r="CD121" s="863"/>
      <c r="CE121" s="863"/>
      <c r="CF121" s="924">
        <v>20.2</v>
      </c>
      <c r="CG121" s="925"/>
      <c r="CH121" s="925"/>
      <c r="CI121" s="925"/>
      <c r="CJ121" s="925"/>
      <c r="CK121" s="918"/>
      <c r="CL121" s="904"/>
      <c r="CM121" s="904"/>
      <c r="CN121" s="904"/>
      <c r="CO121" s="905"/>
      <c r="CP121" s="884"/>
      <c r="CQ121" s="885"/>
      <c r="CR121" s="885"/>
      <c r="CS121" s="885"/>
      <c r="CT121" s="885"/>
      <c r="CU121" s="885"/>
      <c r="CV121" s="885"/>
      <c r="CW121" s="885"/>
      <c r="CX121" s="885"/>
      <c r="CY121" s="885"/>
      <c r="CZ121" s="885"/>
      <c r="DA121" s="885"/>
      <c r="DB121" s="885"/>
      <c r="DC121" s="885"/>
      <c r="DD121" s="885"/>
      <c r="DE121" s="885"/>
      <c r="DF121" s="886"/>
      <c r="DG121" s="862"/>
      <c r="DH121" s="863"/>
      <c r="DI121" s="863"/>
      <c r="DJ121" s="863"/>
      <c r="DK121" s="863"/>
      <c r="DL121" s="863"/>
      <c r="DM121" s="863"/>
      <c r="DN121" s="863"/>
      <c r="DO121" s="863"/>
      <c r="DP121" s="863"/>
      <c r="DQ121" s="863"/>
      <c r="DR121" s="863"/>
      <c r="DS121" s="863"/>
      <c r="DT121" s="863"/>
      <c r="DU121" s="863"/>
      <c r="DV121" s="840"/>
      <c r="DW121" s="840"/>
      <c r="DX121" s="840"/>
      <c r="DY121" s="840"/>
      <c r="DZ121" s="841"/>
    </row>
    <row r="122" spans="1:130" s="248" customFormat="1" ht="26.25" customHeight="1" x14ac:dyDescent="0.15">
      <c r="A122" s="866"/>
      <c r="B122" s="867"/>
      <c r="C122" s="870" t="s">
        <v>449</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393</v>
      </c>
      <c r="AB122" s="826"/>
      <c r="AC122" s="826"/>
      <c r="AD122" s="826"/>
      <c r="AE122" s="827"/>
      <c r="AF122" s="828" t="s">
        <v>393</v>
      </c>
      <c r="AG122" s="826"/>
      <c r="AH122" s="826"/>
      <c r="AI122" s="826"/>
      <c r="AJ122" s="827"/>
      <c r="AK122" s="828" t="s">
        <v>438</v>
      </c>
      <c r="AL122" s="826"/>
      <c r="AM122" s="826"/>
      <c r="AN122" s="826"/>
      <c r="AO122" s="827"/>
      <c r="AP122" s="873" t="s">
        <v>393</v>
      </c>
      <c r="AQ122" s="874"/>
      <c r="AR122" s="874"/>
      <c r="AS122" s="874"/>
      <c r="AT122" s="875"/>
      <c r="AU122" s="935"/>
      <c r="AV122" s="936"/>
      <c r="AW122" s="936"/>
      <c r="AX122" s="936"/>
      <c r="AY122" s="937"/>
      <c r="AZ122" s="928" t="s">
        <v>469</v>
      </c>
      <c r="BA122" s="929"/>
      <c r="BB122" s="929"/>
      <c r="BC122" s="929"/>
      <c r="BD122" s="929"/>
      <c r="BE122" s="929"/>
      <c r="BF122" s="929"/>
      <c r="BG122" s="929"/>
      <c r="BH122" s="929"/>
      <c r="BI122" s="929"/>
      <c r="BJ122" s="929"/>
      <c r="BK122" s="929"/>
      <c r="BL122" s="929"/>
      <c r="BM122" s="929"/>
      <c r="BN122" s="929"/>
      <c r="BO122" s="929"/>
      <c r="BP122" s="930"/>
      <c r="BQ122" s="931">
        <v>3140523</v>
      </c>
      <c r="BR122" s="894"/>
      <c r="BS122" s="894"/>
      <c r="BT122" s="894"/>
      <c r="BU122" s="894"/>
      <c r="BV122" s="894">
        <v>3233662</v>
      </c>
      <c r="BW122" s="894"/>
      <c r="BX122" s="894"/>
      <c r="BY122" s="894"/>
      <c r="BZ122" s="894"/>
      <c r="CA122" s="894">
        <v>3023076</v>
      </c>
      <c r="CB122" s="894"/>
      <c r="CC122" s="894"/>
      <c r="CD122" s="894"/>
      <c r="CE122" s="894"/>
      <c r="CF122" s="895">
        <v>120.4</v>
      </c>
      <c r="CG122" s="896"/>
      <c r="CH122" s="896"/>
      <c r="CI122" s="896"/>
      <c r="CJ122" s="896"/>
      <c r="CK122" s="918"/>
      <c r="CL122" s="904"/>
      <c r="CM122" s="904"/>
      <c r="CN122" s="904"/>
      <c r="CO122" s="905"/>
      <c r="CP122" s="884"/>
      <c r="CQ122" s="885"/>
      <c r="CR122" s="885"/>
      <c r="CS122" s="885"/>
      <c r="CT122" s="885"/>
      <c r="CU122" s="885"/>
      <c r="CV122" s="885"/>
      <c r="CW122" s="885"/>
      <c r="CX122" s="885"/>
      <c r="CY122" s="885"/>
      <c r="CZ122" s="885"/>
      <c r="DA122" s="885"/>
      <c r="DB122" s="885"/>
      <c r="DC122" s="885"/>
      <c r="DD122" s="885"/>
      <c r="DE122" s="885"/>
      <c r="DF122" s="886"/>
      <c r="DG122" s="862"/>
      <c r="DH122" s="863"/>
      <c r="DI122" s="863"/>
      <c r="DJ122" s="863"/>
      <c r="DK122" s="863"/>
      <c r="DL122" s="863"/>
      <c r="DM122" s="863"/>
      <c r="DN122" s="863"/>
      <c r="DO122" s="863"/>
      <c r="DP122" s="863"/>
      <c r="DQ122" s="863"/>
      <c r="DR122" s="863"/>
      <c r="DS122" s="863"/>
      <c r="DT122" s="863"/>
      <c r="DU122" s="863"/>
      <c r="DV122" s="840"/>
      <c r="DW122" s="840"/>
      <c r="DX122" s="840"/>
      <c r="DY122" s="840"/>
      <c r="DZ122" s="841"/>
    </row>
    <row r="123" spans="1:130" s="248" customFormat="1" ht="26.25" customHeight="1" x14ac:dyDescent="0.15">
      <c r="A123" s="866"/>
      <c r="B123" s="867"/>
      <c r="C123" s="870" t="s">
        <v>455</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393</v>
      </c>
      <c r="AB123" s="826"/>
      <c r="AC123" s="826"/>
      <c r="AD123" s="826"/>
      <c r="AE123" s="827"/>
      <c r="AF123" s="828" t="s">
        <v>173</v>
      </c>
      <c r="AG123" s="826"/>
      <c r="AH123" s="826"/>
      <c r="AI123" s="826"/>
      <c r="AJ123" s="827"/>
      <c r="AK123" s="828" t="s">
        <v>393</v>
      </c>
      <c r="AL123" s="826"/>
      <c r="AM123" s="826"/>
      <c r="AN123" s="826"/>
      <c r="AO123" s="827"/>
      <c r="AP123" s="873" t="s">
        <v>393</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470</v>
      </c>
      <c r="BP123" s="927"/>
      <c r="BQ123" s="881">
        <v>8636932</v>
      </c>
      <c r="BR123" s="882"/>
      <c r="BS123" s="882"/>
      <c r="BT123" s="882"/>
      <c r="BU123" s="882"/>
      <c r="BV123" s="882">
        <v>9111953</v>
      </c>
      <c r="BW123" s="882"/>
      <c r="BX123" s="882"/>
      <c r="BY123" s="882"/>
      <c r="BZ123" s="882"/>
      <c r="CA123" s="882">
        <v>9263586</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
      <c r="A124" s="866"/>
      <c r="B124" s="867"/>
      <c r="C124" s="870" t="s">
        <v>458</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438</v>
      </c>
      <c r="AB124" s="826"/>
      <c r="AC124" s="826"/>
      <c r="AD124" s="826"/>
      <c r="AE124" s="827"/>
      <c r="AF124" s="828" t="s">
        <v>173</v>
      </c>
      <c r="AG124" s="826"/>
      <c r="AH124" s="826"/>
      <c r="AI124" s="826"/>
      <c r="AJ124" s="827"/>
      <c r="AK124" s="828" t="s">
        <v>393</v>
      </c>
      <c r="AL124" s="826"/>
      <c r="AM124" s="826"/>
      <c r="AN124" s="826"/>
      <c r="AO124" s="827"/>
      <c r="AP124" s="873" t="s">
        <v>173</v>
      </c>
      <c r="AQ124" s="874"/>
      <c r="AR124" s="874"/>
      <c r="AS124" s="874"/>
      <c r="AT124" s="875"/>
      <c r="AU124" s="876" t="s">
        <v>471</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393</v>
      </c>
      <c r="BR124" s="880"/>
      <c r="BS124" s="880"/>
      <c r="BT124" s="880"/>
      <c r="BU124" s="880"/>
      <c r="BV124" s="880" t="s">
        <v>393</v>
      </c>
      <c r="BW124" s="880"/>
      <c r="BX124" s="880"/>
      <c r="BY124" s="880"/>
      <c r="BZ124" s="880"/>
      <c r="CA124" s="880" t="s">
        <v>173</v>
      </c>
      <c r="CB124" s="880"/>
      <c r="CC124" s="880"/>
      <c r="CD124" s="880"/>
      <c r="CE124" s="880"/>
      <c r="CF124" s="770"/>
      <c r="CG124" s="771"/>
      <c r="CH124" s="771"/>
      <c r="CI124" s="771"/>
      <c r="CJ124" s="911"/>
      <c r="CK124" s="919"/>
      <c r="CL124" s="919"/>
      <c r="CM124" s="919"/>
      <c r="CN124" s="919"/>
      <c r="CO124" s="920"/>
      <c r="CP124" s="884" t="s">
        <v>472</v>
      </c>
      <c r="CQ124" s="885"/>
      <c r="CR124" s="885"/>
      <c r="CS124" s="885"/>
      <c r="CT124" s="885"/>
      <c r="CU124" s="885"/>
      <c r="CV124" s="885"/>
      <c r="CW124" s="885"/>
      <c r="CX124" s="885"/>
      <c r="CY124" s="885"/>
      <c r="CZ124" s="885"/>
      <c r="DA124" s="885"/>
      <c r="DB124" s="885"/>
      <c r="DC124" s="885"/>
      <c r="DD124" s="885"/>
      <c r="DE124" s="885"/>
      <c r="DF124" s="886"/>
      <c r="DG124" s="808" t="s">
        <v>173</v>
      </c>
      <c r="DH124" s="809"/>
      <c r="DI124" s="809"/>
      <c r="DJ124" s="809"/>
      <c r="DK124" s="810"/>
      <c r="DL124" s="811" t="s">
        <v>173</v>
      </c>
      <c r="DM124" s="809"/>
      <c r="DN124" s="809"/>
      <c r="DO124" s="809"/>
      <c r="DP124" s="810"/>
      <c r="DQ124" s="811" t="s">
        <v>173</v>
      </c>
      <c r="DR124" s="809"/>
      <c r="DS124" s="809"/>
      <c r="DT124" s="809"/>
      <c r="DU124" s="810"/>
      <c r="DV124" s="897" t="s">
        <v>173</v>
      </c>
      <c r="DW124" s="898"/>
      <c r="DX124" s="898"/>
      <c r="DY124" s="898"/>
      <c r="DZ124" s="899"/>
    </row>
    <row r="125" spans="1:130" s="248" customFormat="1" ht="26.25" customHeight="1" x14ac:dyDescent="0.15">
      <c r="A125" s="866"/>
      <c r="B125" s="867"/>
      <c r="C125" s="870" t="s">
        <v>460</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173</v>
      </c>
      <c r="AB125" s="826"/>
      <c r="AC125" s="826"/>
      <c r="AD125" s="826"/>
      <c r="AE125" s="827"/>
      <c r="AF125" s="828" t="s">
        <v>173</v>
      </c>
      <c r="AG125" s="826"/>
      <c r="AH125" s="826"/>
      <c r="AI125" s="826"/>
      <c r="AJ125" s="827"/>
      <c r="AK125" s="828" t="s">
        <v>173</v>
      </c>
      <c r="AL125" s="826"/>
      <c r="AM125" s="826"/>
      <c r="AN125" s="826"/>
      <c r="AO125" s="827"/>
      <c r="AP125" s="873" t="s">
        <v>173</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473</v>
      </c>
      <c r="CL125" s="901"/>
      <c r="CM125" s="901"/>
      <c r="CN125" s="901"/>
      <c r="CO125" s="902"/>
      <c r="CP125" s="909" t="s">
        <v>474</v>
      </c>
      <c r="CQ125" s="854"/>
      <c r="CR125" s="854"/>
      <c r="CS125" s="854"/>
      <c r="CT125" s="854"/>
      <c r="CU125" s="854"/>
      <c r="CV125" s="854"/>
      <c r="CW125" s="854"/>
      <c r="CX125" s="854"/>
      <c r="CY125" s="854"/>
      <c r="CZ125" s="854"/>
      <c r="DA125" s="854"/>
      <c r="DB125" s="854"/>
      <c r="DC125" s="854"/>
      <c r="DD125" s="854"/>
      <c r="DE125" s="854"/>
      <c r="DF125" s="855"/>
      <c r="DG125" s="910" t="s">
        <v>173</v>
      </c>
      <c r="DH125" s="891"/>
      <c r="DI125" s="891"/>
      <c r="DJ125" s="891"/>
      <c r="DK125" s="891"/>
      <c r="DL125" s="891" t="s">
        <v>173</v>
      </c>
      <c r="DM125" s="891"/>
      <c r="DN125" s="891"/>
      <c r="DO125" s="891"/>
      <c r="DP125" s="891"/>
      <c r="DQ125" s="891" t="s">
        <v>173</v>
      </c>
      <c r="DR125" s="891"/>
      <c r="DS125" s="891"/>
      <c r="DT125" s="891"/>
      <c r="DU125" s="891"/>
      <c r="DV125" s="892" t="s">
        <v>173</v>
      </c>
      <c r="DW125" s="892"/>
      <c r="DX125" s="892"/>
      <c r="DY125" s="892"/>
      <c r="DZ125" s="893"/>
    </row>
    <row r="126" spans="1:130" s="248" customFormat="1" ht="26.25" customHeight="1" thickBot="1" x14ac:dyDescent="0.2">
      <c r="A126" s="866"/>
      <c r="B126" s="867"/>
      <c r="C126" s="870" t="s">
        <v>462</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173</v>
      </c>
      <c r="AB126" s="826"/>
      <c r="AC126" s="826"/>
      <c r="AD126" s="826"/>
      <c r="AE126" s="827"/>
      <c r="AF126" s="828" t="s">
        <v>173</v>
      </c>
      <c r="AG126" s="826"/>
      <c r="AH126" s="826"/>
      <c r="AI126" s="826"/>
      <c r="AJ126" s="827"/>
      <c r="AK126" s="828" t="s">
        <v>173</v>
      </c>
      <c r="AL126" s="826"/>
      <c r="AM126" s="826"/>
      <c r="AN126" s="826"/>
      <c r="AO126" s="827"/>
      <c r="AP126" s="873" t="s">
        <v>173</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475</v>
      </c>
      <c r="CQ126" s="796"/>
      <c r="CR126" s="796"/>
      <c r="CS126" s="796"/>
      <c r="CT126" s="796"/>
      <c r="CU126" s="796"/>
      <c r="CV126" s="796"/>
      <c r="CW126" s="796"/>
      <c r="CX126" s="796"/>
      <c r="CY126" s="796"/>
      <c r="CZ126" s="796"/>
      <c r="DA126" s="796"/>
      <c r="DB126" s="796"/>
      <c r="DC126" s="796"/>
      <c r="DD126" s="796"/>
      <c r="DE126" s="796"/>
      <c r="DF126" s="797"/>
      <c r="DG126" s="862" t="s">
        <v>393</v>
      </c>
      <c r="DH126" s="863"/>
      <c r="DI126" s="863"/>
      <c r="DJ126" s="863"/>
      <c r="DK126" s="863"/>
      <c r="DL126" s="863" t="s">
        <v>173</v>
      </c>
      <c r="DM126" s="863"/>
      <c r="DN126" s="863"/>
      <c r="DO126" s="863"/>
      <c r="DP126" s="863"/>
      <c r="DQ126" s="863" t="s">
        <v>173</v>
      </c>
      <c r="DR126" s="863"/>
      <c r="DS126" s="863"/>
      <c r="DT126" s="863"/>
      <c r="DU126" s="863"/>
      <c r="DV126" s="840" t="s">
        <v>173</v>
      </c>
      <c r="DW126" s="840"/>
      <c r="DX126" s="840"/>
      <c r="DY126" s="840"/>
      <c r="DZ126" s="841"/>
    </row>
    <row r="127" spans="1:130" s="248" customFormat="1" ht="26.25" customHeight="1" x14ac:dyDescent="0.15">
      <c r="A127" s="868"/>
      <c r="B127" s="869"/>
      <c r="C127" s="887" t="s">
        <v>476</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173</v>
      </c>
      <c r="AB127" s="826"/>
      <c r="AC127" s="826"/>
      <c r="AD127" s="826"/>
      <c r="AE127" s="827"/>
      <c r="AF127" s="828" t="s">
        <v>173</v>
      </c>
      <c r="AG127" s="826"/>
      <c r="AH127" s="826"/>
      <c r="AI127" s="826"/>
      <c r="AJ127" s="827"/>
      <c r="AK127" s="828" t="s">
        <v>173</v>
      </c>
      <c r="AL127" s="826"/>
      <c r="AM127" s="826"/>
      <c r="AN127" s="826"/>
      <c r="AO127" s="827"/>
      <c r="AP127" s="873" t="s">
        <v>173</v>
      </c>
      <c r="AQ127" s="874"/>
      <c r="AR127" s="874"/>
      <c r="AS127" s="874"/>
      <c r="AT127" s="875"/>
      <c r="AU127" s="284"/>
      <c r="AV127" s="284"/>
      <c r="AW127" s="284"/>
      <c r="AX127" s="890" t="s">
        <v>477</v>
      </c>
      <c r="AY127" s="858"/>
      <c r="AZ127" s="858"/>
      <c r="BA127" s="858"/>
      <c r="BB127" s="858"/>
      <c r="BC127" s="858"/>
      <c r="BD127" s="858"/>
      <c r="BE127" s="859"/>
      <c r="BF127" s="857" t="s">
        <v>478</v>
      </c>
      <c r="BG127" s="858"/>
      <c r="BH127" s="858"/>
      <c r="BI127" s="858"/>
      <c r="BJ127" s="858"/>
      <c r="BK127" s="858"/>
      <c r="BL127" s="859"/>
      <c r="BM127" s="857" t="s">
        <v>479</v>
      </c>
      <c r="BN127" s="858"/>
      <c r="BO127" s="858"/>
      <c r="BP127" s="858"/>
      <c r="BQ127" s="858"/>
      <c r="BR127" s="858"/>
      <c r="BS127" s="859"/>
      <c r="BT127" s="857" t="s">
        <v>480</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481</v>
      </c>
      <c r="CQ127" s="796"/>
      <c r="CR127" s="796"/>
      <c r="CS127" s="796"/>
      <c r="CT127" s="796"/>
      <c r="CU127" s="796"/>
      <c r="CV127" s="796"/>
      <c r="CW127" s="796"/>
      <c r="CX127" s="796"/>
      <c r="CY127" s="796"/>
      <c r="CZ127" s="796"/>
      <c r="DA127" s="796"/>
      <c r="DB127" s="796"/>
      <c r="DC127" s="796"/>
      <c r="DD127" s="796"/>
      <c r="DE127" s="796"/>
      <c r="DF127" s="797"/>
      <c r="DG127" s="862" t="s">
        <v>173</v>
      </c>
      <c r="DH127" s="863"/>
      <c r="DI127" s="863"/>
      <c r="DJ127" s="863"/>
      <c r="DK127" s="863"/>
      <c r="DL127" s="863" t="s">
        <v>173</v>
      </c>
      <c r="DM127" s="863"/>
      <c r="DN127" s="863"/>
      <c r="DO127" s="863"/>
      <c r="DP127" s="863"/>
      <c r="DQ127" s="863" t="s">
        <v>173</v>
      </c>
      <c r="DR127" s="863"/>
      <c r="DS127" s="863"/>
      <c r="DT127" s="863"/>
      <c r="DU127" s="863"/>
      <c r="DV127" s="840" t="s">
        <v>173</v>
      </c>
      <c r="DW127" s="840"/>
      <c r="DX127" s="840"/>
      <c r="DY127" s="840"/>
      <c r="DZ127" s="841"/>
    </row>
    <row r="128" spans="1:130" s="248" customFormat="1" ht="26.25" customHeight="1" thickBot="1" x14ac:dyDescent="0.2">
      <c r="A128" s="842" t="s">
        <v>482</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483</v>
      </c>
      <c r="X128" s="844"/>
      <c r="Y128" s="844"/>
      <c r="Z128" s="845"/>
      <c r="AA128" s="846">
        <v>29670</v>
      </c>
      <c r="AB128" s="847"/>
      <c r="AC128" s="847"/>
      <c r="AD128" s="847"/>
      <c r="AE128" s="848"/>
      <c r="AF128" s="849">
        <v>23412</v>
      </c>
      <c r="AG128" s="847"/>
      <c r="AH128" s="847"/>
      <c r="AI128" s="847"/>
      <c r="AJ128" s="848"/>
      <c r="AK128" s="849">
        <v>45748</v>
      </c>
      <c r="AL128" s="847"/>
      <c r="AM128" s="847"/>
      <c r="AN128" s="847"/>
      <c r="AO128" s="848"/>
      <c r="AP128" s="850"/>
      <c r="AQ128" s="851"/>
      <c r="AR128" s="851"/>
      <c r="AS128" s="851"/>
      <c r="AT128" s="852"/>
      <c r="AU128" s="284"/>
      <c r="AV128" s="284"/>
      <c r="AW128" s="284"/>
      <c r="AX128" s="853" t="s">
        <v>484</v>
      </c>
      <c r="AY128" s="854"/>
      <c r="AZ128" s="854"/>
      <c r="BA128" s="854"/>
      <c r="BB128" s="854"/>
      <c r="BC128" s="854"/>
      <c r="BD128" s="854"/>
      <c r="BE128" s="855"/>
      <c r="BF128" s="832" t="s">
        <v>173</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485</v>
      </c>
      <c r="CQ128" s="774"/>
      <c r="CR128" s="774"/>
      <c r="CS128" s="774"/>
      <c r="CT128" s="774"/>
      <c r="CU128" s="774"/>
      <c r="CV128" s="774"/>
      <c r="CW128" s="774"/>
      <c r="CX128" s="774"/>
      <c r="CY128" s="774"/>
      <c r="CZ128" s="774"/>
      <c r="DA128" s="774"/>
      <c r="DB128" s="774"/>
      <c r="DC128" s="774"/>
      <c r="DD128" s="774"/>
      <c r="DE128" s="774"/>
      <c r="DF128" s="775"/>
      <c r="DG128" s="836" t="s">
        <v>393</v>
      </c>
      <c r="DH128" s="837"/>
      <c r="DI128" s="837"/>
      <c r="DJ128" s="837"/>
      <c r="DK128" s="837"/>
      <c r="DL128" s="837" t="s">
        <v>393</v>
      </c>
      <c r="DM128" s="837"/>
      <c r="DN128" s="837"/>
      <c r="DO128" s="837"/>
      <c r="DP128" s="837"/>
      <c r="DQ128" s="837" t="s">
        <v>438</v>
      </c>
      <c r="DR128" s="837"/>
      <c r="DS128" s="837"/>
      <c r="DT128" s="837"/>
      <c r="DU128" s="837"/>
      <c r="DV128" s="838" t="s">
        <v>173</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486</v>
      </c>
      <c r="X129" s="823"/>
      <c r="Y129" s="823"/>
      <c r="Z129" s="824"/>
      <c r="AA129" s="825">
        <v>2723697</v>
      </c>
      <c r="AB129" s="826"/>
      <c r="AC129" s="826"/>
      <c r="AD129" s="826"/>
      <c r="AE129" s="827"/>
      <c r="AF129" s="828">
        <v>2721954</v>
      </c>
      <c r="AG129" s="826"/>
      <c r="AH129" s="826"/>
      <c r="AI129" s="826"/>
      <c r="AJ129" s="827"/>
      <c r="AK129" s="828">
        <v>2821961</v>
      </c>
      <c r="AL129" s="826"/>
      <c r="AM129" s="826"/>
      <c r="AN129" s="826"/>
      <c r="AO129" s="827"/>
      <c r="AP129" s="829"/>
      <c r="AQ129" s="830"/>
      <c r="AR129" s="830"/>
      <c r="AS129" s="830"/>
      <c r="AT129" s="831"/>
      <c r="AU129" s="286"/>
      <c r="AV129" s="286"/>
      <c r="AW129" s="286"/>
      <c r="AX129" s="795" t="s">
        <v>487</v>
      </c>
      <c r="AY129" s="796"/>
      <c r="AZ129" s="796"/>
      <c r="BA129" s="796"/>
      <c r="BB129" s="796"/>
      <c r="BC129" s="796"/>
      <c r="BD129" s="796"/>
      <c r="BE129" s="797"/>
      <c r="BF129" s="815" t="s">
        <v>173</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488</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489</v>
      </c>
      <c r="X130" s="823"/>
      <c r="Y130" s="823"/>
      <c r="Z130" s="824"/>
      <c r="AA130" s="825">
        <v>337290</v>
      </c>
      <c r="AB130" s="826"/>
      <c r="AC130" s="826"/>
      <c r="AD130" s="826"/>
      <c r="AE130" s="827"/>
      <c r="AF130" s="828">
        <v>325690</v>
      </c>
      <c r="AG130" s="826"/>
      <c r="AH130" s="826"/>
      <c r="AI130" s="826"/>
      <c r="AJ130" s="827"/>
      <c r="AK130" s="828">
        <v>311972</v>
      </c>
      <c r="AL130" s="826"/>
      <c r="AM130" s="826"/>
      <c r="AN130" s="826"/>
      <c r="AO130" s="827"/>
      <c r="AP130" s="829"/>
      <c r="AQ130" s="830"/>
      <c r="AR130" s="830"/>
      <c r="AS130" s="830"/>
      <c r="AT130" s="831"/>
      <c r="AU130" s="286"/>
      <c r="AV130" s="286"/>
      <c r="AW130" s="286"/>
      <c r="AX130" s="795" t="s">
        <v>490</v>
      </c>
      <c r="AY130" s="796"/>
      <c r="AZ130" s="796"/>
      <c r="BA130" s="796"/>
      <c r="BB130" s="796"/>
      <c r="BC130" s="796"/>
      <c r="BD130" s="796"/>
      <c r="BE130" s="797"/>
      <c r="BF130" s="798">
        <v>4.7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491</v>
      </c>
      <c r="X131" s="806"/>
      <c r="Y131" s="806"/>
      <c r="Z131" s="807"/>
      <c r="AA131" s="808">
        <v>2386407</v>
      </c>
      <c r="AB131" s="809"/>
      <c r="AC131" s="809"/>
      <c r="AD131" s="809"/>
      <c r="AE131" s="810"/>
      <c r="AF131" s="811">
        <v>2396264</v>
      </c>
      <c r="AG131" s="809"/>
      <c r="AH131" s="809"/>
      <c r="AI131" s="809"/>
      <c r="AJ131" s="810"/>
      <c r="AK131" s="811">
        <v>2509989</v>
      </c>
      <c r="AL131" s="809"/>
      <c r="AM131" s="809"/>
      <c r="AN131" s="809"/>
      <c r="AO131" s="810"/>
      <c r="AP131" s="812"/>
      <c r="AQ131" s="813"/>
      <c r="AR131" s="813"/>
      <c r="AS131" s="813"/>
      <c r="AT131" s="814"/>
      <c r="AU131" s="286"/>
      <c r="AV131" s="286"/>
      <c r="AW131" s="286"/>
      <c r="AX131" s="773" t="s">
        <v>492</v>
      </c>
      <c r="AY131" s="774"/>
      <c r="AZ131" s="774"/>
      <c r="BA131" s="774"/>
      <c r="BB131" s="774"/>
      <c r="BC131" s="774"/>
      <c r="BD131" s="774"/>
      <c r="BE131" s="775"/>
      <c r="BF131" s="776" t="s">
        <v>393</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493</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494</v>
      </c>
      <c r="W132" s="786"/>
      <c r="X132" s="786"/>
      <c r="Y132" s="786"/>
      <c r="Z132" s="787"/>
      <c r="AA132" s="788">
        <v>4.497388752</v>
      </c>
      <c r="AB132" s="789"/>
      <c r="AC132" s="789"/>
      <c r="AD132" s="789"/>
      <c r="AE132" s="790"/>
      <c r="AF132" s="791">
        <v>4.8265550040000003</v>
      </c>
      <c r="AG132" s="789"/>
      <c r="AH132" s="789"/>
      <c r="AI132" s="789"/>
      <c r="AJ132" s="790"/>
      <c r="AK132" s="791">
        <v>4.797590746</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495</v>
      </c>
      <c r="W133" s="765"/>
      <c r="X133" s="765"/>
      <c r="Y133" s="765"/>
      <c r="Z133" s="766"/>
      <c r="AA133" s="767">
        <v>5.2</v>
      </c>
      <c r="AB133" s="768"/>
      <c r="AC133" s="768"/>
      <c r="AD133" s="768"/>
      <c r="AE133" s="769"/>
      <c r="AF133" s="767">
        <v>4.8</v>
      </c>
      <c r="AG133" s="768"/>
      <c r="AH133" s="768"/>
      <c r="AI133" s="768"/>
      <c r="AJ133" s="769"/>
      <c r="AK133" s="767">
        <v>4.7</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r5LLzM2dbFjOoCw30EPDqk6No4gLSGd/yjKJ33CgnJcMqUCMldPqnOe288l9rqI9Z3/TJaZ6eouv+0oPsZxFw==" saltValue="9QG5HB2NJx3w5qoqVhIJq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n3x8R7bkVS+5MZrUuGt/5yDtRRcoqkeYMrA4Ex2bG9qGiyR/7Fy7ecfaSOzs8IYJJUYZstPdt0uIBq1Q8ww1sg==" saltValue="TlivfH7eCS05mwPgij1z9g==" spinCount="100000" sheet="1" objects="1" scenarios="1"/>
  <dataConsolidate/>
  <phoneticPr fontId="2"/>
  <printOptions horizontalCentered="1" verticalCentered="1"/>
  <pageMargins left="0" right="0" top="0" bottom="0" header="0" footer="0"/>
  <pageSetup paperSize="9" scale="45" orientation="landscape" horizontalDpi="300" verticalDpi="3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ourzeKI2RsHPt/5cWKEzs/pCA8oZMIafrHKQXl9ijs6FJ+XlTJbn4S2Bz9GmSdu4yX7nYTS0uIZ9EfgKR5Miw==" saltValue="B6QIQjINnbt0YmaC0NwR+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499</v>
      </c>
      <c r="AP7" s="305"/>
      <c r="AQ7" s="306" t="s">
        <v>500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501</v>
      </c>
      <c r="AQ8" s="312" t="s">
        <v>502</v>
      </c>
      <c r="AR8" s="313" t="s">
        <v>503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504</v>
      </c>
      <c r="AL9" s="1190"/>
      <c r="AM9" s="1190"/>
      <c r="AN9" s="1191"/>
      <c r="AO9" s="314">
        <v>1058902</v>
      </c>
      <c r="AP9" s="314">
        <v>119232</v>
      </c>
      <c r="AQ9" s="315">
        <v>133274</v>
      </c>
      <c r="AR9" s="316">
        <v>-10.5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505</v>
      </c>
      <c r="AL10" s="1190"/>
      <c r="AM10" s="1190"/>
      <c r="AN10" s="1191"/>
      <c r="AO10" s="317">
        <v>120997</v>
      </c>
      <c r="AP10" s="317">
        <v>13624</v>
      </c>
      <c r="AQ10" s="318">
        <v>18858</v>
      </c>
      <c r="AR10" s="319">
        <v>-27.8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506</v>
      </c>
      <c r="AL11" s="1190"/>
      <c r="AM11" s="1190"/>
      <c r="AN11" s="1191"/>
      <c r="AO11" s="317">
        <v>36462</v>
      </c>
      <c r="AP11" s="317">
        <v>4106</v>
      </c>
      <c r="AQ11" s="318">
        <v>1196</v>
      </c>
      <c r="AR11" s="319">
        <v>243.3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507</v>
      </c>
      <c r="AL12" s="1190"/>
      <c r="AM12" s="1190"/>
      <c r="AN12" s="1191"/>
      <c r="AO12" s="317" t="s">
        <v>508</v>
      </c>
      <c r="AP12" s="317" t="s">
        <v>508</v>
      </c>
      <c r="AQ12" s="318" t="s">
        <v>508</v>
      </c>
      <c r="AR12" s="319" t="s">
        <v>508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509</v>
      </c>
      <c r="AL13" s="1190"/>
      <c r="AM13" s="1190"/>
      <c r="AN13" s="1191"/>
      <c r="AO13" s="317">
        <v>24519</v>
      </c>
      <c r="AP13" s="317">
        <v>2761</v>
      </c>
      <c r="AQ13" s="318">
        <v>5360</v>
      </c>
      <c r="AR13" s="319">
        <v>-48.5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510</v>
      </c>
      <c r="AL14" s="1190"/>
      <c r="AM14" s="1190"/>
      <c r="AN14" s="1191"/>
      <c r="AO14" s="317">
        <v>17772</v>
      </c>
      <c r="AP14" s="317">
        <v>2001</v>
      </c>
      <c r="AQ14" s="318">
        <v>2713</v>
      </c>
      <c r="AR14" s="319">
        <v>-26.2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511</v>
      </c>
      <c r="AL15" s="1193"/>
      <c r="AM15" s="1193"/>
      <c r="AN15" s="1194"/>
      <c r="AO15" s="317">
        <v>-88259</v>
      </c>
      <c r="AP15" s="317">
        <v>-9938</v>
      </c>
      <c r="AQ15" s="318">
        <v>-11837</v>
      </c>
      <c r="AR15" s="319">
        <v>-16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1170393</v>
      </c>
      <c r="AP16" s="317">
        <v>131786</v>
      </c>
      <c r="AQ16" s="318">
        <v>149564</v>
      </c>
      <c r="AR16" s="319">
        <v>-11.9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513</v>
      </c>
      <c r="AP20" s="326" t="s">
        <v>514</v>
      </c>
      <c r="AQ20" s="327" t="s">
        <v>515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516</v>
      </c>
      <c r="AL21" s="1196"/>
      <c r="AM21" s="1196"/>
      <c r="AN21" s="1197"/>
      <c r="AO21" s="330">
        <v>13.06</v>
      </c>
      <c r="AP21" s="331">
        <v>13.76</v>
      </c>
      <c r="AQ21" s="332">
        <v>-0.7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517</v>
      </c>
      <c r="AL22" s="1196"/>
      <c r="AM22" s="1196"/>
      <c r="AN22" s="1197"/>
      <c r="AO22" s="335">
        <v>99</v>
      </c>
      <c r="AP22" s="336">
        <v>95.5</v>
      </c>
      <c r="AQ22" s="337">
        <v>3.5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499</v>
      </c>
      <c r="AP30" s="305"/>
      <c r="AQ30" s="306" t="s">
        <v>500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501</v>
      </c>
      <c r="AQ31" s="312" t="s">
        <v>502</v>
      </c>
      <c r="AR31" s="313" t="s">
        <v>503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521</v>
      </c>
      <c r="AL32" s="1179"/>
      <c r="AM32" s="1179"/>
      <c r="AN32" s="1180"/>
      <c r="AO32" s="345">
        <v>453158</v>
      </c>
      <c r="AP32" s="345">
        <v>51026</v>
      </c>
      <c r="AQ32" s="346">
        <v>71500</v>
      </c>
      <c r="AR32" s="347">
        <v>-28.6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522</v>
      </c>
      <c r="AL33" s="1179"/>
      <c r="AM33" s="1179"/>
      <c r="AN33" s="1180"/>
      <c r="AO33" s="345" t="s">
        <v>508</v>
      </c>
      <c r="AP33" s="345" t="s">
        <v>508</v>
      </c>
      <c r="AQ33" s="346" t="s">
        <v>508</v>
      </c>
      <c r="AR33" s="347" t="s">
        <v>508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523</v>
      </c>
      <c r="AL34" s="1179"/>
      <c r="AM34" s="1179"/>
      <c r="AN34" s="1180"/>
      <c r="AO34" s="345" t="s">
        <v>508</v>
      </c>
      <c r="AP34" s="345" t="s">
        <v>508</v>
      </c>
      <c r="AQ34" s="346">
        <v>1</v>
      </c>
      <c r="AR34" s="347" t="s">
        <v>508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524</v>
      </c>
      <c r="AL35" s="1179"/>
      <c r="AM35" s="1179"/>
      <c r="AN35" s="1180"/>
      <c r="AO35" s="345">
        <v>1248</v>
      </c>
      <c r="AP35" s="345">
        <v>141</v>
      </c>
      <c r="AQ35" s="346">
        <v>19534</v>
      </c>
      <c r="AR35" s="347">
        <v>-99.3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525</v>
      </c>
      <c r="AL36" s="1179"/>
      <c r="AM36" s="1179"/>
      <c r="AN36" s="1180"/>
      <c r="AO36" s="345">
        <v>21393</v>
      </c>
      <c r="AP36" s="345">
        <v>2409</v>
      </c>
      <c r="AQ36" s="346">
        <v>5450</v>
      </c>
      <c r="AR36" s="347">
        <v>-55.8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526</v>
      </c>
      <c r="AL37" s="1179"/>
      <c r="AM37" s="1179"/>
      <c r="AN37" s="1180"/>
      <c r="AO37" s="345" t="s">
        <v>508</v>
      </c>
      <c r="AP37" s="345" t="s">
        <v>508</v>
      </c>
      <c r="AQ37" s="346">
        <v>1039</v>
      </c>
      <c r="AR37" s="347" t="s">
        <v>508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527</v>
      </c>
      <c r="AL38" s="1176"/>
      <c r="AM38" s="1176"/>
      <c r="AN38" s="1177"/>
      <c r="AO38" s="348">
        <v>2340</v>
      </c>
      <c r="AP38" s="348">
        <v>263</v>
      </c>
      <c r="AQ38" s="349">
        <v>9</v>
      </c>
      <c r="AR38" s="337">
        <v>2822.2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528</v>
      </c>
      <c r="AL39" s="1176"/>
      <c r="AM39" s="1176"/>
      <c r="AN39" s="1177"/>
      <c r="AO39" s="345">
        <v>-45748</v>
      </c>
      <c r="AP39" s="345">
        <v>-5151</v>
      </c>
      <c r="AQ39" s="346">
        <v>-2217</v>
      </c>
      <c r="AR39" s="347">
        <v>132.30000000000001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529</v>
      </c>
      <c r="AL40" s="1179"/>
      <c r="AM40" s="1179"/>
      <c r="AN40" s="1180"/>
      <c r="AO40" s="345">
        <v>-311972</v>
      </c>
      <c r="AP40" s="345">
        <v>-35128</v>
      </c>
      <c r="AQ40" s="346">
        <v>-63826</v>
      </c>
      <c r="AR40" s="347">
        <v>-45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297</v>
      </c>
      <c r="AL41" s="1182"/>
      <c r="AM41" s="1182"/>
      <c r="AN41" s="1183"/>
      <c r="AO41" s="345">
        <v>120419</v>
      </c>
      <c r="AP41" s="345">
        <v>13559</v>
      </c>
      <c r="AQ41" s="346">
        <v>31490</v>
      </c>
      <c r="AR41" s="347">
        <v>-56.9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499</v>
      </c>
      <c r="AN49" s="1186" t="s">
        <v>533</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534</v>
      </c>
      <c r="AO50" s="362" t="s">
        <v>535</v>
      </c>
      <c r="AP50" s="363" t="s">
        <v>536</v>
      </c>
      <c r="AQ50" s="364" t="s">
        <v>537</v>
      </c>
      <c r="AR50" s="365" t="s">
        <v>538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539</v>
      </c>
      <c r="AL51" s="358"/>
      <c r="AM51" s="366">
        <v>885712</v>
      </c>
      <c r="AN51" s="367">
        <v>95125</v>
      </c>
      <c r="AO51" s="368">
        <v>37</v>
      </c>
      <c r="AP51" s="369">
        <v>119882</v>
      </c>
      <c r="AQ51" s="370">
        <v>9.1</v>
      </c>
      <c r="AR51" s="371">
        <v>27.9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540</v>
      </c>
      <c r="AM52" s="374">
        <v>173717</v>
      </c>
      <c r="AN52" s="375">
        <v>18657</v>
      </c>
      <c r="AO52" s="376">
        <v>-44.6</v>
      </c>
      <c r="AP52" s="377">
        <v>66481</v>
      </c>
      <c r="AQ52" s="378">
        <v>6</v>
      </c>
      <c r="AR52" s="379">
        <v>-50.6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541</v>
      </c>
      <c r="AL53" s="358"/>
      <c r="AM53" s="366">
        <v>288117</v>
      </c>
      <c r="AN53" s="367">
        <v>31338</v>
      </c>
      <c r="AO53" s="368">
        <v>-67.099999999999994</v>
      </c>
      <c r="AP53" s="369">
        <v>116162</v>
      </c>
      <c r="AQ53" s="370">
        <v>-3.1</v>
      </c>
      <c r="AR53" s="371">
        <v>-64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540</v>
      </c>
      <c r="AM54" s="374">
        <v>135686</v>
      </c>
      <c r="AN54" s="375">
        <v>14758</v>
      </c>
      <c r="AO54" s="376">
        <v>-20.9</v>
      </c>
      <c r="AP54" s="377">
        <v>61562</v>
      </c>
      <c r="AQ54" s="378">
        <v>-7.4</v>
      </c>
      <c r="AR54" s="379">
        <v>-13.5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542</v>
      </c>
      <c r="AL55" s="358"/>
      <c r="AM55" s="366">
        <v>910349</v>
      </c>
      <c r="AN55" s="367">
        <v>99742</v>
      </c>
      <c r="AO55" s="368">
        <v>218.3</v>
      </c>
      <c r="AP55" s="369">
        <v>121449</v>
      </c>
      <c r="AQ55" s="370">
        <v>4.5999999999999996</v>
      </c>
      <c r="AR55" s="371">
        <v>213.7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540</v>
      </c>
      <c r="AM56" s="374">
        <v>188820</v>
      </c>
      <c r="AN56" s="375">
        <v>20688</v>
      </c>
      <c r="AO56" s="376">
        <v>40.200000000000003</v>
      </c>
      <c r="AP56" s="377">
        <v>62922</v>
      </c>
      <c r="AQ56" s="378">
        <v>2.2000000000000002</v>
      </c>
      <c r="AR56" s="379">
        <v>38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543</v>
      </c>
      <c r="AL57" s="358"/>
      <c r="AM57" s="366">
        <v>917022</v>
      </c>
      <c r="AN57" s="367">
        <v>101699</v>
      </c>
      <c r="AO57" s="368">
        <v>2</v>
      </c>
      <c r="AP57" s="369">
        <v>145139</v>
      </c>
      <c r="AQ57" s="370">
        <v>19.5</v>
      </c>
      <c r="AR57" s="371">
        <v>-17.5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540</v>
      </c>
      <c r="AM58" s="374">
        <v>535995</v>
      </c>
      <c r="AN58" s="375">
        <v>59443</v>
      </c>
      <c r="AO58" s="376">
        <v>187.3</v>
      </c>
      <c r="AP58" s="377">
        <v>83762</v>
      </c>
      <c r="AQ58" s="378">
        <v>33.1</v>
      </c>
      <c r="AR58" s="379">
        <v>154.19999999999999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544</v>
      </c>
      <c r="AL59" s="358"/>
      <c r="AM59" s="366">
        <v>828163</v>
      </c>
      <c r="AN59" s="367">
        <v>93251</v>
      </c>
      <c r="AO59" s="368">
        <v>-8.3000000000000007</v>
      </c>
      <c r="AP59" s="369">
        <v>125391</v>
      </c>
      <c r="AQ59" s="370">
        <v>-13.6</v>
      </c>
      <c r="AR59" s="371">
        <v>5.3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540</v>
      </c>
      <c r="AM60" s="374">
        <v>363235</v>
      </c>
      <c r="AN60" s="375">
        <v>40900</v>
      </c>
      <c r="AO60" s="376">
        <v>-31.2</v>
      </c>
      <c r="AP60" s="377">
        <v>68516</v>
      </c>
      <c r="AQ60" s="378">
        <v>-18.2</v>
      </c>
      <c r="AR60" s="379">
        <v>-13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545</v>
      </c>
      <c r="AL61" s="380"/>
      <c r="AM61" s="381">
        <v>765873</v>
      </c>
      <c r="AN61" s="382">
        <v>84231</v>
      </c>
      <c r="AO61" s="383">
        <v>36.4</v>
      </c>
      <c r="AP61" s="384">
        <v>125605</v>
      </c>
      <c r="AQ61" s="385">
        <v>3.3</v>
      </c>
      <c r="AR61" s="371">
        <v>33.1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540</v>
      </c>
      <c r="AM62" s="374">
        <v>279491</v>
      </c>
      <c r="AN62" s="375">
        <v>30889</v>
      </c>
      <c r="AO62" s="376">
        <v>26.2</v>
      </c>
      <c r="AP62" s="377">
        <v>68649</v>
      </c>
      <c r="AQ62" s="378">
        <v>3.1</v>
      </c>
      <c r="AR62" s="379">
        <v>23.1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xaAXQzq3ZlUW1GoE7/kCEIUIkWy36up10KowwK8CgBQOZ3e4BFkxli9KY5B7MVnGc3ybOWgLRnBbrZFUzUbQ0w==" saltValue="8wSKSqVy0E7IdvxK7n2NK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horizontalDpi="1200" verticalDpi="12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row r="120" spans="125:125" ht="13.5" hidden="1" customHeight="1" x14ac:dyDescent="0.15"/>
    <row r="121" spans="125:125" ht="13.5" hidden="1" customHeight="1" x14ac:dyDescent="0.15">
      <c r="DU121" s="292"/>
    </row>
  </sheetData>
  <sheetProtection algorithmName="SHA-512" hashValue="ENDXzL53U4BheKiUIiFMI1MVxt7R4lr/QfUsbKDvnVRRHWuT1WY9DgVaBvr4PhUfozn1gx1GSLgz2ihR10b4RA==" saltValue="YeVPFAxlNx3hJ7aeKsNg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548</v>
      </c>
    </row>
  </sheetData>
  <sheetProtection algorithmName="SHA-512" hashValue="c9MUImvwlout+VaF5TrEn5irMg8YDWU695Hfp0tOV+Py1YNYf0fMTXtyNuki0q+b6xdwzY7/351OfXqbuPPw+A==" saltValue="VNmi1KeiqvB5yWrkYRKp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00" t="s">
        <v>3</v>
      </c>
      <c r="D47" s="1200"/>
      <c r="E47" s="1201"/>
      <c r="F47" s="11">
        <v>44.98</v>
      </c>
      <c r="G47" s="12">
        <v>48.87</v>
      </c>
      <c r="H47" s="12">
        <v>51.71</v>
      </c>
      <c r="I47" s="12">
        <v>51.43</v>
      </c>
      <c r="J47" s="13">
        <v>48.95</v>
      </c>
    </row>
    <row r="48" spans="2:10" ht="57.75" customHeight="1" x14ac:dyDescent="0.15">
      <c r="B48" s="14"/>
      <c r="C48" s="1202" t="s">
        <v>4</v>
      </c>
      <c r="D48" s="1202"/>
      <c r="E48" s="1203"/>
      <c r="F48" s="15">
        <v>24.53</v>
      </c>
      <c r="G48" s="16">
        <v>14.38</v>
      </c>
      <c r="H48" s="16">
        <v>10.66</v>
      </c>
      <c r="I48" s="16">
        <v>14.66</v>
      </c>
      <c r="J48" s="17">
        <v>14.36</v>
      </c>
    </row>
    <row r="49" spans="2:10" ht="57.75" customHeight="1" thickBot="1" x14ac:dyDescent="0.2">
      <c r="B49" s="18"/>
      <c r="C49" s="1204" t="s">
        <v>5</v>
      </c>
      <c r="D49" s="1204"/>
      <c r="E49" s="1205"/>
      <c r="F49" s="19" t="s">
        <v>554</v>
      </c>
      <c r="G49" s="20" t="s">
        <v>555</v>
      </c>
      <c r="H49" s="20" t="s">
        <v>556</v>
      </c>
      <c r="I49" s="20">
        <v>3.67</v>
      </c>
      <c r="J49" s="21" t="s">
        <v>557</v>
      </c>
    </row>
    <row r="50" spans="2:10" ht="13.5" customHeight="1" x14ac:dyDescent="0.15"/>
  </sheetData>
  <sheetProtection algorithmName="SHA-512" hashValue="3Z4uReiMmIHRHJG6sxODCGZHdXWD4tuA6DailWTpYbedlV2oW+fv2SbsoDE3zkAEuGlhkduNtmsaYzMBrR4BWA==" saltValue="sdSAnHcLvrob2KjCdKHi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1200" verticalDpi="12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2022-03-22T02:26:57Z</cp:lastPrinted>
  <dcterms:created xsi:type="dcterms:W3CDTF">2022-02-02T07:06:27Z</dcterms:created>
  <dcterms:modified xsi:type="dcterms:W3CDTF">2022-09-08T00:46:20Z</dcterms:modified>
  <cp:category/>
</cp:coreProperties>
</file>